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576" windowHeight="9480"/>
  </bookViews>
  <sheets>
    <sheet name="прил1" sheetId="8" r:id="rId1"/>
    <sheet name="прил2" sheetId="2" r:id="rId2"/>
    <sheet name="прил 3" sheetId="4" r:id="rId3"/>
    <sheet name="прил4" sheetId="3" r:id="rId4"/>
    <sheet name="прил5" sheetId="5" r:id="rId5"/>
    <sheet name="прил 6" sheetId="6" r:id="rId6"/>
    <sheet name="прил8" sheetId="7" r:id="rId7"/>
    <sheet name="прил7" sheetId="10" r:id="rId8"/>
  </sheets>
  <definedNames>
    <definedName name="_xlnm._FilterDatabase" localSheetId="2" hidden="1">'прил 3'!$B$1:$F$61</definedName>
    <definedName name="_xlnm._FilterDatabase" localSheetId="1" hidden="1">прил2!$A$12:$U$610</definedName>
    <definedName name="_xlnm._FilterDatabase" localSheetId="3" hidden="1">прил4!$A$11:$I$620</definedName>
    <definedName name="_xlnm.Print_Titles" localSheetId="2">'прил 3'!$8:$10</definedName>
    <definedName name="_xlnm.Print_Titles" localSheetId="0">прил1!$12:$14</definedName>
    <definedName name="_xlnm.Print_Titles" localSheetId="1">прил2!$10:$12</definedName>
    <definedName name="_xlnm.Print_Titles" localSheetId="3">прил4!$9:$11</definedName>
    <definedName name="к_Решению_Думы__О_бюджете_Черемховского" localSheetId="5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>#REF!</definedName>
    <definedName name="_xlnm.Print_Area" localSheetId="5">'прил 6'!$A$1:$E$29</definedName>
    <definedName name="_xlnm.Print_Area" localSheetId="0">прил1!$A$1:$E$95</definedName>
    <definedName name="_xlnm.Print_Area" localSheetId="4">прил5!$A$1:$E$34</definedName>
    <definedName name="_xlnm.Print_Area" localSheetId="6">прил8!$A$1:$C$19</definedName>
  </definedNames>
  <calcPr calcId="125725"/>
</workbook>
</file>

<file path=xl/calcChain.xml><?xml version="1.0" encoding="utf-8"?>
<calcChain xmlns="http://schemas.openxmlformats.org/spreadsheetml/2006/main">
  <c r="D39" i="8"/>
  <c r="D47"/>
  <c r="C47"/>
  <c r="E52"/>
  <c r="D76"/>
  <c r="C76"/>
  <c r="E77"/>
  <c r="E78"/>
  <c r="D68"/>
  <c r="D60"/>
  <c r="C60"/>
  <c r="E49"/>
  <c r="E50"/>
  <c r="E51"/>
  <c r="C39"/>
  <c r="D42"/>
  <c r="C42"/>
  <c r="E43"/>
  <c r="D29"/>
  <c r="C29"/>
  <c r="E34"/>
  <c r="D30" i="10"/>
  <c r="C30"/>
  <c r="D28"/>
  <c r="C28"/>
  <c r="D25"/>
  <c r="C25"/>
  <c r="D23"/>
  <c r="C23"/>
  <c r="C22"/>
  <c r="D20"/>
  <c r="C20"/>
  <c r="E19"/>
  <c r="D18"/>
  <c r="E18" s="1"/>
  <c r="C18"/>
  <c r="C17"/>
  <c r="D22" l="1"/>
  <c r="E22" s="1"/>
  <c r="C27"/>
  <c r="C16" s="1"/>
  <c r="C15" s="1"/>
  <c r="D17"/>
  <c r="D27"/>
  <c r="E17" l="1"/>
  <c r="D16"/>
  <c r="E91" i="8"/>
  <c r="D90"/>
  <c r="C90"/>
  <c r="E89"/>
  <c r="E88"/>
  <c r="D87"/>
  <c r="C87"/>
  <c r="E86"/>
  <c r="D85"/>
  <c r="C85"/>
  <c r="E84"/>
  <c r="E83"/>
  <c r="E82"/>
  <c r="E81"/>
  <c r="D80"/>
  <c r="C80"/>
  <c r="E79"/>
  <c r="E75"/>
  <c r="E74"/>
  <c r="D73"/>
  <c r="C73"/>
  <c r="C68"/>
  <c r="E67"/>
  <c r="E66"/>
  <c r="E65"/>
  <c r="E64"/>
  <c r="E63"/>
  <c r="E62"/>
  <c r="E59"/>
  <c r="E58"/>
  <c r="C57"/>
  <c r="C56" s="1"/>
  <c r="E54"/>
  <c r="D53"/>
  <c r="C53"/>
  <c r="E48"/>
  <c r="E46"/>
  <c r="D45"/>
  <c r="D41" s="1"/>
  <c r="C45"/>
  <c r="C41" s="1"/>
  <c r="E44"/>
  <c r="D37"/>
  <c r="C37"/>
  <c r="D35"/>
  <c r="C35"/>
  <c r="E33"/>
  <c r="E32"/>
  <c r="E31"/>
  <c r="E30"/>
  <c r="D28"/>
  <c r="C28"/>
  <c r="E27"/>
  <c r="E26"/>
  <c r="E25"/>
  <c r="E24"/>
  <c r="D23"/>
  <c r="C23"/>
  <c r="C22" s="1"/>
  <c r="E21"/>
  <c r="E20"/>
  <c r="E19"/>
  <c r="D17"/>
  <c r="C17"/>
  <c r="D16"/>
  <c r="C16"/>
  <c r="C15" l="1"/>
  <c r="E87"/>
  <c r="E80"/>
  <c r="E90"/>
  <c r="C72"/>
  <c r="C71" s="1"/>
  <c r="E53"/>
  <c r="E29"/>
  <c r="E45"/>
  <c r="E57"/>
  <c r="E76"/>
  <c r="E17"/>
  <c r="E16" i="10"/>
  <c r="D15"/>
  <c r="E15" s="1"/>
  <c r="E23" i="8"/>
  <c r="E73"/>
  <c r="E61"/>
  <c r="E85"/>
  <c r="E16"/>
  <c r="E47"/>
  <c r="D56"/>
  <c r="E56" s="1"/>
  <c r="E60"/>
  <c r="D72"/>
  <c r="D22"/>
  <c r="E22" s="1"/>
  <c r="D25" i="6"/>
  <c r="E25" s="1"/>
  <c r="C25"/>
  <c r="D26" i="5"/>
  <c r="C26"/>
  <c r="D22"/>
  <c r="C22"/>
  <c r="D17"/>
  <c r="C17"/>
  <c r="E23" i="6"/>
  <c r="E22"/>
  <c r="E21"/>
  <c r="E20"/>
  <c r="E19"/>
  <c r="E18"/>
  <c r="E17"/>
  <c r="E16"/>
  <c r="E15"/>
  <c r="E14"/>
  <c r="E13"/>
  <c r="E12"/>
  <c r="E29" i="5"/>
  <c r="E28"/>
  <c r="E27"/>
  <c r="E25"/>
  <c r="E24"/>
  <c r="E23"/>
  <c r="E21"/>
  <c r="E20"/>
  <c r="E19"/>
  <c r="E18"/>
  <c r="E16"/>
  <c r="E15"/>
  <c r="E14"/>
  <c r="E13"/>
  <c r="E12"/>
  <c r="E57" i="4"/>
  <c r="D57"/>
  <c r="E53"/>
  <c r="D53"/>
  <c r="E51"/>
  <c r="D51"/>
  <c r="E46"/>
  <c r="D46"/>
  <c r="E44"/>
  <c r="D44"/>
  <c r="E41"/>
  <c r="D41"/>
  <c r="E34"/>
  <c r="D34"/>
  <c r="E32"/>
  <c r="D32"/>
  <c r="E28"/>
  <c r="D28"/>
  <c r="E24"/>
  <c r="D24"/>
  <c r="E22"/>
  <c r="D22"/>
  <c r="E20"/>
  <c r="E60" s="1"/>
  <c r="D20"/>
  <c r="F12"/>
  <c r="F13"/>
  <c r="F14"/>
  <c r="F15"/>
  <c r="F16"/>
  <c r="F17"/>
  <c r="F18"/>
  <c r="F19"/>
  <c r="F21"/>
  <c r="F23"/>
  <c r="F25"/>
  <c r="F26"/>
  <c r="F27"/>
  <c r="F29"/>
  <c r="F30"/>
  <c r="F31"/>
  <c r="F33"/>
  <c r="F35"/>
  <c r="F36"/>
  <c r="F37"/>
  <c r="F38"/>
  <c r="F39"/>
  <c r="F40"/>
  <c r="F42"/>
  <c r="F43"/>
  <c r="F45"/>
  <c r="F47"/>
  <c r="F48"/>
  <c r="F49"/>
  <c r="F50"/>
  <c r="F52"/>
  <c r="F54"/>
  <c r="F55"/>
  <c r="F56"/>
  <c r="F58"/>
  <c r="F59"/>
  <c r="E11"/>
  <c r="D11"/>
  <c r="D60" s="1"/>
  <c r="D15" i="8" l="1"/>
  <c r="C92"/>
  <c r="F11" i="4"/>
  <c r="E28" i="8"/>
  <c r="E72"/>
  <c r="D71"/>
  <c r="E42"/>
  <c r="E41"/>
  <c r="E40" s="1"/>
  <c r="E39" s="1"/>
  <c r="E38" s="1"/>
  <c r="E37" s="1"/>
  <c r="E36" s="1"/>
  <c r="E35" s="1"/>
  <c r="E26" i="5"/>
  <c r="E22"/>
  <c r="D30"/>
  <c r="C30"/>
  <c r="E17"/>
  <c r="F53" i="4"/>
  <c r="F60"/>
  <c r="F57"/>
  <c r="F51"/>
  <c r="F46"/>
  <c r="F44"/>
  <c r="F41"/>
  <c r="F34"/>
  <c r="F32"/>
  <c r="F28"/>
  <c r="F24"/>
  <c r="F22"/>
  <c r="F20"/>
  <c r="E71" i="8" l="1"/>
  <c r="E15"/>
  <c r="E30" i="5"/>
  <c r="E92" i="8" l="1"/>
</calcChain>
</file>

<file path=xl/sharedStrings.xml><?xml version="1.0" encoding="utf-8"?>
<sst xmlns="http://schemas.openxmlformats.org/spreadsheetml/2006/main" count="3973" uniqueCount="746">
  <si>
    <t/>
  </si>
  <si>
    <t>800</t>
  </si>
  <si>
    <t>8060121060</t>
  </si>
  <si>
    <t>Другие общегосударственные вопросы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</si>
  <si>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</si>
  <si>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</si>
  <si>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</si>
  <si>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</si>
  <si>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</si>
  <si>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</si>
  <si>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</si>
  <si>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</si>
  <si>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</si>
  <si>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</si>
  <si>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</si>
  <si>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</si>
  <si>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</si>
  <si>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</si>
  <si>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</si>
  <si>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</si>
  <si>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</si>
  <si>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</si>
  <si>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</si>
  <si>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</si>
  <si>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</si>
  <si>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</si>
  <si>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</si>
  <si>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</si>
  <si>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</si>
  <si>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</si>
  <si>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</si>
  <si>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</si>
  <si>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</si>
  <si>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</si>
  <si>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</si>
  <si>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</si>
  <si>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</si>
  <si>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</si>
  <si>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</si>
  <si>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</si>
  <si>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</si>
  <si>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</si>
  <si>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</si>
  <si>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</si>
  <si>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</si>
  <si>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</si>
  <si>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</si>
  <si>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</si>
  <si>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</si>
  <si>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</si>
  <si>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</si>
  <si>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</si>
  <si>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</si>
  <si>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</si>
  <si>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</si>
  <si>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</si>
  <si>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</si>
  <si>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</si>
  <si>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</si>
  <si>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</si>
  <si>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</si>
  <si>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</si>
  <si>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</si>
  <si>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</si>
  <si>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</si>
  <si>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</si>
  <si>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</si>
  <si>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</si>
  <si>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</si>
  <si>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</si>
  <si>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</si>
  <si>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</si>
  <si>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</si>
  <si>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</si>
  <si>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</si>
  <si>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</si>
  <si>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</si>
  <si>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</si>
  <si>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</si>
  <si>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</si>
  <si>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</si>
  <si>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</si>
  <si>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</si>
  <si>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</si>
  <si>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</si>
  <si>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</si>
  <si>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</si>
  <si>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</si>
  <si>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</si>
  <si>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</si>
  <si>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</si>
  <si>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</si>
  <si>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</si>
  <si>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</si>
  <si>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</si>
  <si>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</si>
  <si>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</si>
  <si>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</si>
  <si>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</si>
  <si>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</si>
  <si>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</si>
  <si>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</si>
  <si>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</si>
  <si>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</si>
  <si>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</si>
  <si>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</si>
  <si>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</si>
  <si>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</si>
  <si>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</si>
  <si>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</si>
  <si>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</si>
  <si>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</si>
  <si>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</si>
  <si>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</si>
  <si>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</si>
  <si>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</si>
  <si>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</si>
  <si>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</si>
  <si>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</si>
  <si>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 и повышение квалификации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</si>
  <si>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</si>
  <si>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</si>
  <si>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</si>
  <si>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</si>
  <si>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</si>
  <si>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</si>
  <si>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</si>
  <si>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</si>
  <si>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</si>
  <si>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</si>
  <si>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</si>
  <si>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68101S2370</t>
  </si>
  <si>
    <t>Реализация мероприятий перечня проектов народных инициатив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</si>
  <si>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</si>
  <si>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</si>
  <si>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</si>
  <si>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</si>
  <si>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</si>
  <si>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</si>
  <si>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</si>
  <si>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</si>
  <si>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</si>
  <si>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</si>
  <si>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</si>
  <si>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</si>
  <si>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</si>
  <si>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</si>
  <si>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</si>
  <si>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</si>
  <si>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</si>
  <si>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</si>
  <si>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</si>
  <si>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</si>
  <si>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</si>
  <si>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</si>
  <si>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</si>
  <si>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</si>
  <si>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</si>
  <si>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</si>
  <si>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</si>
  <si>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</si>
  <si>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</si>
  <si>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</si>
  <si>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</si>
  <si>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</si>
  <si>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</si>
  <si>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</si>
  <si>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</si>
  <si>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</si>
  <si>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</si>
  <si>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</si>
  <si>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</si>
  <si>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</si>
  <si>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</si>
  <si>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400</t>
  </si>
  <si>
    <t>67101S2730</t>
  </si>
  <si>
    <t>Благоустройство</t>
  </si>
  <si>
    <t>Капитальные вложения в объекты государственной (муниципальной) собственности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</si>
  <si>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</si>
  <si>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</si>
  <si>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</si>
  <si>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</si>
  <si>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</si>
  <si>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</si>
  <si>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</si>
  <si>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</si>
  <si>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</si>
  <si>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</si>
  <si>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</si>
  <si>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</si>
  <si>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</si>
  <si>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</si>
  <si>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</si>
  <si>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</si>
  <si>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</si>
  <si>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</si>
  <si>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</si>
  <si>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</si>
  <si>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</si>
  <si>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</si>
  <si>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</si>
  <si>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</si>
  <si>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</si>
  <si>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</si>
  <si>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</si>
  <si>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</si>
  <si>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</si>
  <si>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</si>
  <si>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</si>
  <si>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</si>
  <si>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</si>
  <si>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</si>
  <si>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</si>
  <si>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</si>
  <si>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</si>
  <si>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</si>
  <si>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</si>
  <si>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</si>
  <si>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</si>
  <si>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</si>
  <si>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</si>
  <si>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</si>
  <si>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</si>
  <si>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</si>
  <si>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</si>
  <si>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</si>
  <si>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</si>
  <si>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</si>
  <si>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</si>
  <si>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</si>
  <si>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</si>
  <si>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</si>
  <si>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</si>
  <si>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</si>
  <si>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</si>
  <si>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</si>
  <si>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</si>
  <si>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</si>
  <si>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</si>
  <si>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</si>
  <si>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</si>
  <si>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</si>
  <si>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</si>
  <si>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</si>
  <si>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</si>
  <si>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</si>
  <si>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</si>
  <si>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</si>
  <si>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</si>
  <si>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</si>
  <si>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</si>
  <si>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</si>
  <si>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</si>
  <si>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</si>
  <si>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</si>
  <si>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</si>
  <si>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</si>
  <si>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</si>
  <si>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</si>
  <si>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</si>
  <si>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</si>
  <si>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</si>
  <si>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6520120022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</si>
  <si>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</si>
  <si>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</si>
  <si>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</si>
  <si>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</si>
  <si>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</si>
  <si>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</si>
  <si>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</si>
  <si>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</si>
  <si>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</si>
  <si>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</si>
  <si>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</si>
  <si>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</si>
  <si>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</si>
  <si>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</si>
  <si>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</si>
  <si>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</si>
  <si>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</si>
  <si>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</si>
  <si>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</si>
  <si>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</si>
  <si>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</si>
  <si>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</si>
  <si>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</si>
  <si>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</si>
  <si>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</si>
  <si>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</si>
  <si>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</si>
  <si>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</si>
  <si>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</si>
  <si>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</si>
  <si>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</si>
  <si>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</si>
  <si>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</si>
  <si>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</si>
  <si>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</si>
  <si>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</si>
  <si>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</si>
  <si>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</si>
  <si>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</si>
  <si>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</si>
  <si>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</si>
  <si>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</si>
  <si>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</si>
  <si>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</si>
  <si>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</si>
  <si>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</si>
  <si>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</si>
  <si>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</si>
  <si>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</si>
  <si>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</si>
  <si>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</si>
  <si>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</si>
  <si>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</si>
  <si>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</si>
  <si>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</si>
  <si>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</si>
  <si>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</si>
  <si>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</si>
  <si>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</si>
  <si>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</si>
  <si>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</si>
  <si>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</si>
  <si>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</si>
  <si>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</si>
  <si>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</si>
  <si>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</si>
  <si>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</si>
  <si>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</si>
  <si>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</si>
  <si>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</si>
  <si>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</si>
  <si>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</si>
  <si>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</si>
  <si>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Дополнительное образование детей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</si>
  <si>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</si>
  <si>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</si>
  <si>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</si>
  <si>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</si>
  <si>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</si>
  <si>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</si>
  <si>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</si>
  <si>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</si>
  <si>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</si>
  <si>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</si>
  <si>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</si>
  <si>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63201S2620</t>
  </si>
  <si>
    <t>Другие вопросы в области охраны окружающей среды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</si>
  <si>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</si>
  <si>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</si>
  <si>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</si>
  <si>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</si>
  <si>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</si>
  <si>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</si>
  <si>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</si>
  <si>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</si>
  <si>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</si>
  <si>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63101S2790</t>
  </si>
  <si>
    <t>Развитие сети общеобразовательных организаций в сельской местности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</si>
  <si>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</si>
  <si>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</si>
  <si>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</si>
  <si>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</si>
  <si>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</si>
  <si>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</si>
  <si>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</si>
  <si>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</si>
  <si>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</si>
  <si>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</si>
  <si>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</si>
  <si>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</si>
  <si>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</si>
  <si>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</si>
  <si>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</si>
  <si>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</si>
  <si>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</si>
  <si>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</si>
  <si>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</si>
  <si>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</si>
  <si>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</si>
  <si>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</si>
  <si>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</si>
  <si>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</si>
  <si>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</si>
  <si>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</si>
  <si>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</si>
  <si>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62102L5194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</si>
  <si>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</si>
  <si>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</si>
  <si>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</si>
  <si>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</si>
  <si>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</si>
  <si>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6210220002</t>
  </si>
  <si>
    <t>Капитальный ремонт учреждений образования, культуры</t>
  </si>
  <si>
    <t>6210200000</t>
  </si>
  <si>
    <t>Основное мероприятие: Организация библиотечного обслуживания</t>
  </si>
  <si>
    <t>62101S2370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</si>
  <si>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</si>
  <si>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</si>
  <si>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</si>
  <si>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</si>
  <si>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</si>
  <si>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</si>
  <si>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</si>
  <si>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</si>
  <si>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</si>
  <si>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</si>
  <si>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</si>
  <si>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</si>
  <si>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</si>
  <si>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</si>
  <si>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61203S2370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</si>
  <si>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</si>
  <si>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</si>
  <si>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</si>
  <si>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</si>
  <si>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</si>
  <si>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</si>
  <si>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</si>
  <si>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</si>
  <si>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</si>
  <si>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</si>
  <si>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</si>
  <si>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</si>
  <si>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</si>
  <si>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</si>
  <si>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</si>
  <si>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</si>
  <si>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</si>
  <si>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</si>
  <si>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</si>
  <si>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</si>
  <si>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</si>
  <si>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</si>
  <si>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</si>
  <si>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</si>
  <si>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</si>
  <si>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61102S2050</t>
  </si>
  <si>
    <t>Мероприятия по капитальному ремонту образовательных организаций Иркутской области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</si>
  <si>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</si>
  <si>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</si>
  <si>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</si>
  <si>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</si>
  <si>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</si>
  <si>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</si>
  <si>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</si>
  <si>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</si>
  <si>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</si>
  <si>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</si>
  <si>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</si>
  <si>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</si>
  <si>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</si>
  <si>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</si>
  <si>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</si>
  <si>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</si>
  <si>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</si>
  <si>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</si>
  <si>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</si>
  <si>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</si>
  <si>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</si>
  <si>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</si>
  <si>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</si>
  <si>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</si>
  <si>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</si>
  <si>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</si>
  <si>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</si>
  <si>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</si>
  <si>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</si>
  <si>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</si>
  <si>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</si>
  <si>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</si>
  <si>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</si>
  <si>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</si>
  <si>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</si>
  <si>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</si>
  <si>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Наименование</t>
  </si>
  <si>
    <t>ОБЩЕГОСУДАРСТВЕННЫЕ ВОПРОСЫ</t>
  </si>
  <si>
    <t>Контрольно-счетная палата ЧРМО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</si>
  <si>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</si>
  <si>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</si>
  <si>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</si>
  <si>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</si>
  <si>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</si>
  <si>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</si>
  <si>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</si>
  <si>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ФИЗИЧЕСКАЯ КУЛЬТУРА И СПОРТ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</si>
  <si>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</si>
  <si>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</si>
  <si>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</si>
  <si>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</si>
  <si>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</si>
  <si>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</si>
  <si>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</si>
  <si>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</si>
  <si>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</si>
  <si>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</si>
  <si>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</si>
  <si>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</si>
  <si>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</si>
  <si>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</si>
  <si>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</si>
  <si>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</si>
  <si>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</si>
  <si>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</si>
  <si>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ИТОГО</t>
  </si>
  <si>
    <t>Начальник финансового управления АЧРМО</t>
  </si>
  <si>
    <t>Ю.Н. Гайдук</t>
  </si>
  <si>
    <t>Отчет об исполнении бюджета Черемховского районного муниципального образования  
за 1 квартал 2019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</si>
  <si>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План год, тыс. руб.</t>
  </si>
  <si>
    <t>Исполнено, тыс. руб.</t>
  </si>
  <si>
    <t>раздела</t>
  </si>
  <si>
    <t>подраздела</t>
  </si>
  <si>
    <t>Начальник финансового управления</t>
  </si>
  <si>
    <t>Отчет об исполнении бюджетных ассигнований за 1 квартал 2019 года по разделам и подразделам классификации расходов бюджетов</t>
  </si>
  <si>
    <t>ГРБС</t>
  </si>
  <si>
    <t>Отчет об исполнении бюджета за 1 квартал 2019 года по ведомственной структуре расходов бюджета Черемховского районного муниципального образования</t>
  </si>
  <si>
    <t>(тыс. рублей)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</si>
  <si>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</si>
  <si>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</si>
  <si>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</si>
  <si>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</si>
  <si>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</si>
  <si>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</si>
  <si>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</si>
  <si>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</si>
  <si>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</si>
  <si>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</si>
  <si>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</si>
  <si>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</si>
  <si>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</si>
  <si>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</si>
  <si>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</si>
  <si>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</si>
  <si>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</si>
  <si>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</si>
  <si>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</si>
  <si>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</si>
  <si>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</si>
  <si>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</si>
  <si>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</si>
  <si>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</si>
  <si>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Поддержка мер по обеспечению сбалансированности местных бюджетов</t>
  </si>
  <si>
    <t>Отчет об исполнении фонда финансовой поддержки поселений Черемховского районного муниципального образования за 1 квартал 2019 года</t>
  </si>
  <si>
    <t>Нераспределенный резерв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</si>
  <si>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квартал 2019 года</t>
  </si>
  <si>
    <t>Сумма, тыс. руб.</t>
  </si>
  <si>
    <t>1. Размер бюджетных ассигнований резервного фонда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</si>
  <si>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квартал 2019 года</t>
  </si>
  <si>
    <t>2. Распределение бюджетных ассигнований резервного фонда на 01.04.2019 г.</t>
  </si>
  <si>
    <t>3. Фактическое использование средств резервного фонда на 01.04.2019 г.</t>
  </si>
  <si>
    <t>4. Нераспределенный остаток бюджетных ассигнований резервного фонда на 01.04.2019 г.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</si>
  <si>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</si>
  <si>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</si>
  <si>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</si>
  <si>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</si>
  <si>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</si>
  <si>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</si>
  <si>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</si>
  <si>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</si>
  <si>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</si>
  <si>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</si>
  <si>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</si>
  <si>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</si>
  <si>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</si>
  <si>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</si>
  <si>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</si>
  <si>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</si>
  <si>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</si>
  <si>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</si>
  <si>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</si>
  <si>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</si>
  <si>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</si>
  <si>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</si>
  <si>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</si>
  <si>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</si>
  <si>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</si>
  <si>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</si>
  <si>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</si>
  <si>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</si>
  <si>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</si>
  <si>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</si>
  <si>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</si>
  <si>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</si>
  <si>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</si>
  <si>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</si>
  <si>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</si>
  <si>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</si>
  <si>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</si>
  <si>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</si>
  <si>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</si>
  <si>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</si>
  <si>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</si>
  <si>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</si>
  <si>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</si>
  <si>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</si>
  <si>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</si>
  <si>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</si>
  <si>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</si>
  <si>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</si>
  <si>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</si>
  <si>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</si>
  <si>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</si>
  <si>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</si>
  <si>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</si>
  <si>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</si>
  <si>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</si>
  <si>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</si>
  <si>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</si>
  <si>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</si>
  <si>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</si>
  <si>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</si>
  <si>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</si>
  <si>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</si>
  <si>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</si>
  <si>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</si>
  <si>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</si>
  <si>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</si>
  <si>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</si>
  <si>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</si>
  <si>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</si>
  <si>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</si>
  <si>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</si>
  <si>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</si>
  <si>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</si>
  <si>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</si>
  <si>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</si>
  <si>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</si>
  <si>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</si>
  <si>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</si>
  <si>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</si>
  <si>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</si>
  <si>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</si>
  <si>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</si>
  <si>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</si>
  <si>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</si>
  <si>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</si>
  <si>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</si>
  <si>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</si>
  <si>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</si>
  <si>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</si>
  <si>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</si>
  <si>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</si>
  <si>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</si>
  <si>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</si>
  <si>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</si>
  <si>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</si>
  <si>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</si>
  <si>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</si>
  <si>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</si>
  <si>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</si>
  <si>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</si>
  <si>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</si>
  <si>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</si>
  <si>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</si>
  <si>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</si>
  <si>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</si>
  <si>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</si>
  <si>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</si>
  <si>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</si>
  <si>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</si>
  <si>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</si>
  <si>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</si>
  <si>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</si>
  <si>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</si>
  <si>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</si>
  <si>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</si>
  <si>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</si>
  <si>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</si>
  <si>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</si>
  <si>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</si>
  <si>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</si>
  <si>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</si>
  <si>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</si>
  <si>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</si>
  <si>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</si>
  <si>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</si>
  <si>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</si>
  <si>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</si>
  <si>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</si>
  <si>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</si>
  <si>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</si>
  <si>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</si>
  <si>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</si>
  <si>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</si>
  <si>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</si>
  <si>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</si>
  <si>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</si>
  <si>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 xml:space="preserve">Отчет об исполнении доходов бюджета Черемховского районного муниципального образования за 1 квартал 2019 год  </t>
  </si>
  <si>
    <t xml:space="preserve">Прогноз на 2019 год </t>
  </si>
  <si>
    <t>Факт за 1 квартал 2019 года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</si>
  <si>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</si>
  <si>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</si>
  <si>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</si>
  <si>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</si>
  <si>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</si>
  <si>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</si>
  <si>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</si>
  <si>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</si>
  <si>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</si>
  <si>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</si>
  <si>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</si>
  <si>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</si>
  <si>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</si>
  <si>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</si>
  <si>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</si>
  <si>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</si>
  <si>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</si>
  <si>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</si>
  <si>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</si>
  <si>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</si>
  <si>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</si>
  <si>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</si>
  <si>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</si>
  <si>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</si>
  <si>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</si>
  <si>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</si>
  <si>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</si>
  <si>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</si>
  <si>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</si>
  <si>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</si>
  <si>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Ю.Н.Гайдук</t>
  </si>
  <si>
    <t>(тыс.рублей)</t>
  </si>
  <si>
    <t>Кредиты, полученные  от кредитных организаций бюджетами муниципальных районов в валюте Российской Федерации</t>
  </si>
  <si>
    <t>910 01 03 00 00 05 0000 710</t>
  </si>
  <si>
    <t>910 01 03 00 00 05 0000 810</t>
  </si>
  <si>
    <t>000 1 03 02231 01 0000 110</t>
  </si>
  <si>
    <t>000 1 03 02241 01 0000 110</t>
  </si>
  <si>
    <t>000 1 03 02251 01 0000 110</t>
  </si>
  <si>
    <t>000 1 03 02261 01 0000 110</t>
  </si>
  <si>
    <t>Налог, взымаемый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</si>
  <si>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</si>
  <si>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000 1 09 00000 00 000 000</t>
  </si>
  <si>
    <t>000 1 09 06000 02 0000 110</t>
  </si>
  <si>
    <t>000 1 11 05013 05 0000 120</t>
  </si>
  <si>
    <t>000 1 14 06013 05 0000 430</t>
  </si>
  <si>
    <t>Субсидия бюджетам на поддержку отрасли культуры</t>
  </si>
  <si>
    <t>000 2 02 25519 05 0000 150</t>
  </si>
  <si>
    <t>000 2 02 27112 05 0000 151</t>
  </si>
  <si>
    <t>Плата за размещение твердых коммунальных отходов</t>
  </si>
  <si>
    <t>000 1 12 01042 01 0000 120</t>
  </si>
  <si>
    <t>000 1 12 01041 01 0000 120</t>
  </si>
  <si>
    <t>000 1 16 25000 01 0000 140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</si>
  <si>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</si>
  <si>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Отчет об исполнении бюджета Черемховского районного муниципального образования за 1 квартал 2019 года по источникам внутреннего финансирования дефицита бюджета   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</si>
</sst>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00;[Red]\-0000;&quot;&quot;"/>
    <numFmt numFmtId="167" formatCode="000;[Red]\-000;&quot;&quot;"/>
    <numFmt numFmtId="168" formatCode="0000000000;[Red]\-0000000000;&quot;&quot;"/>
    <numFmt numFmtId="169" formatCode="000\.00\.000\.0"/>
    <numFmt numFmtId="170" formatCode="00;[Red]\-00;&quot;&quot;"/>
    <numFmt numFmtId="171" formatCode="000"/>
    <numFmt numFmtId="172" formatCode="0.0%"/>
    <numFmt numFmtId="173" formatCode="0.0"/>
    <numFmt numFmtId="174" formatCode="#,##0.0"/>
    <numFmt numFmtId="175" formatCode="#,##0.0_ ;[Red]\-#,##0.0\ 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4">
    <xf numFmtId="0" fontId="0" fillId="0" borderId="0"/>
    <xf numFmtId="0" fontId="2" fillId="0" borderId="0"/>
    <xf numFmtId="0" fontId="7" fillId="0" borderId="0"/>
    <xf numFmtId="0" fontId="1" fillId="0" borderId="0"/>
    <xf numFmtId="0" fontId="6" fillId="0" borderId="0"/>
    <xf numFmtId="0" fontId="7" fillId="0" borderId="0"/>
    <xf numFmtId="0" fontId="9" fillId="0" borderId="0"/>
    <xf numFmtId="0" fontId="7" fillId="0" borderId="0"/>
    <xf numFmtId="9" fontId="6" fillId="0" borderId="0" applyFont="0" applyFill="0" applyBorder="0" applyAlignment="0" applyProtection="0"/>
    <xf numFmtId="0" fontId="10" fillId="0" borderId="0"/>
    <xf numFmtId="0" fontId="7" fillId="0" borderId="0"/>
    <xf numFmtId="0" fontId="12" fillId="0" borderId="0"/>
    <xf numFmtId="0" fontId="13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5" fillId="0" borderId="0"/>
    <xf numFmtId="0" fontId="15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</cellStyleXfs>
  <cellXfs count="282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6" fillId="0" borderId="3" xfId="87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5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Protection="1">
      <protection hidden="1"/>
    </xf>
    <xf numFmtId="169" fontId="5" fillId="0" borderId="3" xfId="1" applyNumberFormat="1" applyFont="1" applyFill="1" applyBorder="1" applyAlignment="1" applyProtection="1">
      <alignment wrapText="1"/>
      <protection hidden="1"/>
    </xf>
    <xf numFmtId="165" fontId="5" fillId="0" borderId="3" xfId="1" applyNumberFormat="1" applyFont="1" applyFill="1" applyBorder="1" applyAlignment="1" applyProtection="1">
      <protection hidden="1"/>
    </xf>
    <xf numFmtId="169" fontId="4" fillId="0" borderId="3" xfId="1" applyNumberFormat="1" applyFont="1" applyFill="1" applyBorder="1" applyAlignment="1" applyProtection="1">
      <alignment wrapText="1"/>
      <protection hidden="1"/>
    </xf>
    <xf numFmtId="165" fontId="4" fillId="0" borderId="3" xfId="1" applyNumberFormat="1" applyFont="1" applyFill="1" applyBorder="1" applyAlignment="1" applyProtection="1">
      <protection hidden="1"/>
    </xf>
    <xf numFmtId="0" fontId="4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166" fontId="5" fillId="0" borderId="3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166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172" fontId="5" fillId="0" borderId="3" xfId="1" applyNumberFormat="1" applyFont="1" applyFill="1" applyBorder="1" applyAlignment="1" applyProtection="1">
      <protection hidden="1"/>
    </xf>
    <xf numFmtId="172" fontId="4" fillId="0" borderId="3" xfId="1" applyNumberFormat="1" applyFont="1" applyFill="1" applyBorder="1" applyAlignment="1" applyProtection="1">
      <protection hidden="1"/>
    </xf>
    <xf numFmtId="0" fontId="5" fillId="0" borderId="0" xfId="1" applyFont="1"/>
    <xf numFmtId="0" fontId="5" fillId="0" borderId="0" xfId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6" fillId="0" borderId="0" xfId="93"/>
    <xf numFmtId="0" fontId="3" fillId="0" borderId="0" xfId="5" applyFont="1"/>
    <xf numFmtId="0" fontId="6" fillId="0" borderId="0" xfId="4"/>
    <xf numFmtId="0" fontId="6" fillId="0" borderId="0" xfId="4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39" applyFont="1" applyProtection="1">
      <protection hidden="1"/>
    </xf>
    <xf numFmtId="0" fontId="4" fillId="0" borderId="0" xfId="5" applyFont="1" applyAlignment="1">
      <alignment horizontal="center"/>
    </xf>
    <xf numFmtId="0" fontId="8" fillId="0" borderId="0" xfId="4" applyFont="1" applyAlignment="1">
      <alignment horizontal="left"/>
    </xf>
    <xf numFmtId="0" fontId="4" fillId="0" borderId="0" xfId="5" applyNumberFormat="1" applyFont="1" applyFill="1" applyAlignment="1" applyProtection="1">
      <alignment horizontal="centerContinuous"/>
      <protection hidden="1"/>
    </xf>
    <xf numFmtId="0" fontId="4" fillId="0" borderId="0" xfId="5" applyFont="1" applyProtection="1">
      <protection hidden="1"/>
    </xf>
    <xf numFmtId="0" fontId="17" fillId="0" borderId="3" xfId="87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87" applyNumberFormat="1" applyFont="1" applyFill="1" applyBorder="1" applyAlignment="1" applyProtection="1">
      <alignment horizontal="center" vertical="center"/>
      <protection hidden="1"/>
    </xf>
    <xf numFmtId="0" fontId="17" fillId="0" borderId="3" xfId="5" applyNumberFormat="1" applyFont="1" applyFill="1" applyBorder="1" applyAlignment="1" applyProtection="1">
      <alignment horizontal="center" vertical="center"/>
      <protection hidden="1"/>
    </xf>
    <xf numFmtId="171" fontId="5" fillId="0" borderId="3" xfId="1" applyNumberFormat="1" applyFont="1" applyFill="1" applyBorder="1" applyAlignment="1" applyProtection="1">
      <alignment wrapText="1"/>
      <protection hidden="1"/>
    </xf>
    <xf numFmtId="170" fontId="5" fillId="0" borderId="3" xfId="1" applyNumberFormat="1" applyFont="1" applyFill="1" applyBorder="1" applyAlignment="1" applyProtection="1">
      <alignment horizontal="center"/>
      <protection hidden="1"/>
    </xf>
    <xf numFmtId="171" fontId="4" fillId="0" borderId="3" xfId="1" applyNumberFormat="1" applyFont="1" applyFill="1" applyBorder="1" applyAlignment="1" applyProtection="1">
      <alignment wrapText="1"/>
      <protection hidden="1"/>
    </xf>
    <xf numFmtId="17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0" xfId="5" applyFont="1"/>
    <xf numFmtId="165" fontId="5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72" fontId="5" fillId="0" borderId="3" xfId="97" applyNumberFormat="1" applyFont="1" applyFill="1" applyBorder="1" applyAlignment="1" applyProtection="1">
      <alignment horizontal="right"/>
      <protection hidden="1"/>
    </xf>
    <xf numFmtId="172" fontId="4" fillId="0" borderId="3" xfId="97" applyNumberFormat="1" applyFont="1" applyFill="1" applyBorder="1" applyAlignment="1" applyProtection="1">
      <alignment horizontal="right"/>
      <protection hidden="1"/>
    </xf>
    <xf numFmtId="0" fontId="16" fillId="0" borderId="3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39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left"/>
    </xf>
    <xf numFmtId="171" fontId="21" fillId="0" borderId="3" xfId="1" applyNumberFormat="1" applyFont="1" applyFill="1" applyBorder="1" applyAlignment="1" applyProtection="1">
      <alignment wrapText="1"/>
      <protection hidden="1"/>
    </xf>
    <xf numFmtId="171" fontId="21" fillId="0" borderId="3" xfId="1" applyNumberFormat="1" applyFont="1" applyFill="1" applyBorder="1" applyAlignment="1" applyProtection="1">
      <alignment horizontal="center"/>
      <protection hidden="1"/>
    </xf>
    <xf numFmtId="170" fontId="21" fillId="0" borderId="3" xfId="1" applyNumberFormat="1" applyFont="1" applyFill="1" applyBorder="1" applyAlignment="1" applyProtection="1">
      <alignment horizontal="center"/>
      <protection hidden="1"/>
    </xf>
    <xf numFmtId="168" fontId="21" fillId="0" borderId="3" xfId="1" applyNumberFormat="1" applyFont="1" applyFill="1" applyBorder="1" applyAlignment="1" applyProtection="1">
      <alignment horizontal="center"/>
      <protection hidden="1"/>
    </xf>
    <xf numFmtId="167" fontId="21" fillId="0" borderId="3" xfId="1" applyNumberFormat="1" applyFont="1" applyFill="1" applyBorder="1" applyAlignment="1" applyProtection="1">
      <alignment horizontal="center"/>
      <protection hidden="1"/>
    </xf>
    <xf numFmtId="165" fontId="21" fillId="0" borderId="3" xfId="1" applyNumberFormat="1" applyFont="1" applyFill="1" applyBorder="1" applyAlignment="1" applyProtection="1">
      <protection hidden="1"/>
    </xf>
    <xf numFmtId="171" fontId="22" fillId="0" borderId="3" xfId="1" applyNumberFormat="1" applyFont="1" applyFill="1" applyBorder="1" applyAlignment="1" applyProtection="1">
      <alignment wrapText="1"/>
      <protection hidden="1"/>
    </xf>
    <xf numFmtId="171" fontId="22" fillId="0" borderId="3" xfId="1" applyNumberFormat="1" applyFont="1" applyFill="1" applyBorder="1" applyAlignment="1" applyProtection="1">
      <alignment horizontal="center"/>
      <protection hidden="1"/>
    </xf>
    <xf numFmtId="170" fontId="22" fillId="0" borderId="3" xfId="1" applyNumberFormat="1" applyFont="1" applyFill="1" applyBorder="1" applyAlignment="1" applyProtection="1">
      <alignment horizontal="center"/>
      <protection hidden="1"/>
    </xf>
    <xf numFmtId="168" fontId="22" fillId="0" borderId="3" xfId="1" applyNumberFormat="1" applyFont="1" applyFill="1" applyBorder="1" applyAlignment="1" applyProtection="1">
      <alignment horizontal="center"/>
      <protection hidden="1"/>
    </xf>
    <xf numFmtId="167" fontId="22" fillId="0" borderId="3" xfId="1" applyNumberFormat="1" applyFont="1" applyFill="1" applyBorder="1" applyAlignment="1" applyProtection="1">
      <alignment horizontal="center"/>
      <protection hidden="1"/>
    </xf>
    <xf numFmtId="165" fontId="22" fillId="0" borderId="3" xfId="1" applyNumberFormat="1" applyFont="1" applyFill="1" applyBorder="1" applyAlignment="1" applyProtection="1">
      <protection hidden="1"/>
    </xf>
    <xf numFmtId="172" fontId="21" fillId="0" borderId="3" xfId="1" applyNumberFormat="1" applyFont="1" applyFill="1" applyBorder="1" applyAlignment="1" applyProtection="1">
      <protection hidden="1"/>
    </xf>
    <xf numFmtId="172" fontId="22" fillId="0" borderId="3" xfId="1" applyNumberFormat="1" applyFont="1" applyFill="1" applyBorder="1" applyAlignment="1" applyProtection="1">
      <protection hidden="1"/>
    </xf>
    <xf numFmtId="0" fontId="8" fillId="0" borderId="0" xfId="3" applyFont="1"/>
    <xf numFmtId="0" fontId="3" fillId="0" borderId="0" xfId="6" applyFont="1"/>
    <xf numFmtId="0" fontId="3" fillId="0" borderId="0" xfId="6" applyFont="1" applyAlignment="1">
      <alignment horizontal="center"/>
    </xf>
    <xf numFmtId="0" fontId="23" fillId="0" borderId="0" xfId="6" applyFont="1" applyAlignment="1">
      <alignment horizontal="center"/>
    </xf>
    <xf numFmtId="0" fontId="5" fillId="0" borderId="3" xfId="99" applyFont="1" applyBorder="1" applyAlignment="1">
      <alignment horizontal="center" vertical="center" wrapText="1"/>
    </xf>
    <xf numFmtId="0" fontId="24" fillId="0" borderId="3" xfId="7" applyFont="1" applyBorder="1" applyAlignment="1">
      <alignment horizontal="center" vertical="center"/>
    </xf>
    <xf numFmtId="0" fontId="24" fillId="0" borderId="3" xfId="7" applyFont="1" applyBorder="1" applyAlignment="1">
      <alignment horizontal="center" vertical="center" wrapText="1"/>
    </xf>
    <xf numFmtId="0" fontId="25" fillId="0" borderId="3" xfId="6" applyFont="1" applyBorder="1" applyAlignment="1">
      <alignment horizontal="center" vertical="center"/>
    </xf>
    <xf numFmtId="0" fontId="26" fillId="0" borderId="3" xfId="3" applyFont="1" applyBorder="1"/>
    <xf numFmtId="4" fontId="25" fillId="0" borderId="3" xfId="6" applyNumberFormat="1" applyFont="1" applyFill="1" applyBorder="1" applyAlignment="1">
      <alignment horizontal="center" vertical="center"/>
    </xf>
    <xf numFmtId="4" fontId="26" fillId="0" borderId="3" xfId="99" applyNumberFormat="1" applyFont="1" applyBorder="1" applyAlignment="1">
      <alignment horizontal="center" vertical="center" wrapText="1"/>
    </xf>
    <xf numFmtId="4" fontId="26" fillId="0" borderId="3" xfId="6" applyNumberFormat="1" applyFont="1" applyBorder="1" applyAlignment="1">
      <alignment horizontal="center" vertical="center"/>
    </xf>
    <xf numFmtId="4" fontId="25" fillId="0" borderId="3" xfId="9" applyNumberFormat="1" applyFont="1" applyBorder="1" applyAlignment="1">
      <alignment horizontal="center" vertical="center"/>
    </xf>
    <xf numFmtId="0" fontId="25" fillId="0" borderId="3" xfId="6" applyFont="1" applyBorder="1"/>
    <xf numFmtId="0" fontId="11" fillId="0" borderId="3" xfId="6" applyFont="1" applyBorder="1" applyAlignment="1">
      <alignment horizontal="center" vertical="center" wrapText="1"/>
    </xf>
    <xf numFmtId="4" fontId="11" fillId="0" borderId="3" xfId="6" applyNumberFormat="1" applyFont="1" applyBorder="1" applyAlignment="1">
      <alignment horizontal="center" vertical="center" wrapText="1"/>
    </xf>
    <xf numFmtId="0" fontId="23" fillId="0" borderId="0" xfId="6" applyFont="1"/>
    <xf numFmtId="0" fontId="8" fillId="0" borderId="0" xfId="3" applyFont="1" applyAlignment="1">
      <alignment horizontal="center"/>
    </xf>
    <xf numFmtId="0" fontId="4" fillId="0" borderId="0" xfId="10" applyFont="1"/>
    <xf numFmtId="0" fontId="4" fillId="0" borderId="0" xfId="10" applyFont="1" applyAlignment="1">
      <alignment horizontal="center"/>
    </xf>
    <xf numFmtId="0" fontId="4" fillId="0" borderId="0" xfId="10" applyFont="1" applyAlignment="1"/>
    <xf numFmtId="0" fontId="8" fillId="0" borderId="0" xfId="4" applyFont="1" applyAlignment="1">
      <alignment wrapText="1"/>
    </xf>
    <xf numFmtId="4" fontId="25" fillId="0" borderId="3" xfId="21" applyNumberFormat="1" applyFont="1" applyFill="1" applyBorder="1" applyAlignment="1">
      <alignment horizontal="center" vertical="center" shrinkToFit="1"/>
    </xf>
    <xf numFmtId="10" fontId="26" fillId="0" borderId="3" xfId="8" applyNumberFormat="1" applyFont="1" applyBorder="1" applyAlignment="1">
      <alignment horizontal="center" vertical="center" wrapText="1"/>
    </xf>
    <xf numFmtId="10" fontId="11" fillId="0" borderId="3" xfId="8" applyNumberFormat="1" applyFont="1" applyBorder="1" applyAlignment="1">
      <alignment horizontal="center" vertical="center" wrapText="1"/>
    </xf>
    <xf numFmtId="172" fontId="26" fillId="0" borderId="3" xfId="8" applyNumberFormat="1" applyFont="1" applyBorder="1" applyAlignment="1">
      <alignment horizontal="center" vertical="center"/>
    </xf>
    <xf numFmtId="172" fontId="11" fillId="0" borderId="3" xfId="8" applyNumberFormat="1" applyFont="1" applyBorder="1" applyAlignment="1">
      <alignment horizontal="center" vertical="center"/>
    </xf>
    <xf numFmtId="0" fontId="7" fillId="0" borderId="0" xfId="70"/>
    <xf numFmtId="0" fontId="1" fillId="0" borderId="0" xfId="73"/>
    <xf numFmtId="0" fontId="8" fillId="0" borderId="0" xfId="73" applyFont="1" applyAlignment="1">
      <alignment horizontal="left" readingOrder="2"/>
    </xf>
    <xf numFmtId="0" fontId="3" fillId="0" borderId="0" xfId="80" applyFont="1" applyBorder="1"/>
    <xf numFmtId="0" fontId="19" fillId="0" borderId="0" xfId="70" applyFont="1" applyAlignment="1">
      <alignment horizontal="center" vertical="center" wrapText="1"/>
    </xf>
    <xf numFmtId="0" fontId="27" fillId="0" borderId="0" xfId="70" applyFont="1" applyAlignment="1">
      <alignment horizontal="center" vertical="center" wrapText="1"/>
    </xf>
    <xf numFmtId="0" fontId="4" fillId="0" borderId="0" xfId="70" applyFont="1"/>
    <xf numFmtId="0" fontId="4" fillId="0" borderId="0" xfId="70" applyFont="1" applyAlignment="1">
      <alignment horizontal="center"/>
    </xf>
    <xf numFmtId="0" fontId="19" fillId="0" borderId="3" xfId="70" applyFont="1" applyBorder="1" applyAlignment="1">
      <alignment horizontal="center" vertical="center" wrapText="1"/>
    </xf>
    <xf numFmtId="0" fontId="20" fillId="0" borderId="3" xfId="70" applyFont="1" applyBorder="1" applyAlignment="1">
      <alignment horizontal="left" vertical="center" wrapText="1"/>
    </xf>
    <xf numFmtId="0" fontId="28" fillId="0" borderId="0" xfId="70" applyFont="1"/>
    <xf numFmtId="0" fontId="26" fillId="0" borderId="0" xfId="70" applyFont="1"/>
    <xf numFmtId="0" fontId="29" fillId="0" borderId="0" xfId="73" applyFont="1"/>
    <xf numFmtId="0" fontId="25" fillId="0" borderId="0" xfId="100" applyFont="1" applyFill="1" applyAlignment="1">
      <alignment horizontal="left"/>
    </xf>
    <xf numFmtId="174" fontId="4" fillId="2" borderId="0" xfId="73" applyNumberFormat="1" applyFont="1" applyFill="1" applyAlignment="1"/>
    <xf numFmtId="0" fontId="22" fillId="0" borderId="0" xfId="6" applyFont="1" applyAlignment="1">
      <alignment horizontal="center"/>
    </xf>
    <xf numFmtId="174" fontId="22" fillId="2" borderId="0" xfId="14" applyNumberFormat="1" applyFont="1" applyFill="1" applyAlignment="1">
      <alignment horizontal="center"/>
    </xf>
    <xf numFmtId="173" fontId="22" fillId="0" borderId="0" xfId="6" applyNumberFormat="1" applyFont="1" applyAlignment="1"/>
    <xf numFmtId="0" fontId="8" fillId="0" borderId="0" xfId="100" applyFont="1" applyFill="1" applyAlignment="1">
      <alignment horizontal="center"/>
    </xf>
    <xf numFmtId="0" fontId="22" fillId="3" borderId="0" xfId="6" applyFont="1" applyFill="1" applyAlignment="1">
      <alignment horizontal="center"/>
    </xf>
    <xf numFmtId="0" fontId="31" fillId="2" borderId="0" xfId="100" applyFont="1" applyFill="1" applyAlignment="1">
      <alignment horizontal="center" vertical="center" wrapText="1"/>
    </xf>
    <xf numFmtId="0" fontId="22" fillId="0" borderId="0" xfId="14" applyFont="1" applyFill="1" applyAlignment="1">
      <alignment horizontal="right"/>
    </xf>
    <xf numFmtId="0" fontId="32" fillId="0" borderId="6" xfId="100" applyFont="1" applyFill="1" applyBorder="1" applyAlignment="1">
      <alignment horizontal="center" vertical="center"/>
    </xf>
    <xf numFmtId="0" fontId="32" fillId="0" borderId="3" xfId="100" applyFont="1" applyFill="1" applyBorder="1" applyAlignment="1">
      <alignment horizontal="center" vertical="center" wrapText="1"/>
    </xf>
    <xf numFmtId="0" fontId="16" fillId="2" borderId="6" xfId="14" applyNumberFormat="1" applyFont="1" applyFill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31" fillId="0" borderId="3" xfId="100" applyFont="1" applyFill="1" applyBorder="1"/>
    <xf numFmtId="0" fontId="31" fillId="0" borderId="3" xfId="100" applyFont="1" applyFill="1" applyBorder="1" applyAlignment="1">
      <alignment horizontal="center" vertical="center"/>
    </xf>
    <xf numFmtId="174" fontId="21" fillId="2" borderId="3" xfId="100" applyNumberFormat="1" applyFont="1" applyFill="1" applyBorder="1" applyAlignment="1">
      <alignment vertical="center"/>
    </xf>
    <xf numFmtId="174" fontId="21" fillId="0" borderId="3" xfId="6" applyNumberFormat="1" applyFont="1" applyBorder="1" applyAlignment="1">
      <alignment horizontal="center" vertical="center"/>
    </xf>
    <xf numFmtId="0" fontId="21" fillId="0" borderId="0" xfId="6" applyFont="1" applyAlignment="1">
      <alignment horizontal="center"/>
    </xf>
    <xf numFmtId="0" fontId="17" fillId="0" borderId="3" xfId="6" applyFont="1" applyBorder="1"/>
    <xf numFmtId="0" fontId="21" fillId="0" borderId="3" xfId="6" applyFont="1" applyBorder="1" applyAlignment="1">
      <alignment horizontal="center"/>
    </xf>
    <xf numFmtId="0" fontId="22" fillId="0" borderId="3" xfId="6" applyFont="1" applyBorder="1" applyAlignment="1">
      <alignment wrapText="1"/>
    </xf>
    <xf numFmtId="0" fontId="8" fillId="0" borderId="3" xfId="100" applyFont="1" applyFill="1" applyBorder="1" applyAlignment="1">
      <alignment horizontal="center" vertical="center"/>
    </xf>
    <xf numFmtId="174" fontId="22" fillId="0" borderId="3" xfId="6" applyNumberFormat="1" applyFont="1" applyBorder="1" applyAlignment="1">
      <alignment horizontal="center" vertical="center"/>
    </xf>
    <xf numFmtId="0" fontId="22" fillId="0" borderId="0" xfId="49" applyFont="1" applyAlignment="1">
      <alignment horizontal="center"/>
    </xf>
    <xf numFmtId="0" fontId="22" fillId="0" borderId="3" xfId="101" applyFont="1" applyBorder="1" applyAlignment="1" applyProtection="1">
      <alignment wrapText="1"/>
    </xf>
    <xf numFmtId="0" fontId="8" fillId="2" borderId="3" xfId="102" applyFont="1" applyFill="1" applyBorder="1" applyAlignment="1">
      <alignment horizontal="center" vertical="center"/>
    </xf>
    <xf numFmtId="0" fontId="21" fillId="0" borderId="3" xfId="6" applyFont="1" applyBorder="1" applyAlignment="1">
      <alignment horizontal="left" wrapText="1"/>
    </xf>
    <xf numFmtId="0" fontId="22" fillId="0" borderId="3" xfId="6" applyFont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22" fillId="2" borderId="0" xfId="6" applyFont="1" applyFill="1" applyAlignment="1">
      <alignment horizontal="center"/>
    </xf>
    <xf numFmtId="0" fontId="31" fillId="0" borderId="3" xfId="100" applyFont="1" applyFill="1" applyBorder="1" applyAlignment="1"/>
    <xf numFmtId="0" fontId="8" fillId="0" borderId="3" xfId="101" applyFont="1" applyBorder="1" applyAlignment="1" applyProtection="1">
      <alignment wrapText="1"/>
    </xf>
    <xf numFmtId="0" fontId="22" fillId="0" borderId="3" xfId="6" applyFont="1" applyBorder="1" applyAlignment="1">
      <alignment horizontal="center" vertical="center"/>
    </xf>
    <xf numFmtId="0" fontId="22" fillId="0" borderId="3" xfId="100" applyFont="1" applyFill="1" applyBorder="1" applyAlignment="1">
      <alignment horizontal="left" vertical="center" wrapText="1"/>
    </xf>
    <xf numFmtId="0" fontId="31" fillId="0" borderId="3" xfId="100" applyFont="1" applyFill="1" applyBorder="1" applyAlignment="1">
      <alignment vertical="center" wrapText="1"/>
    </xf>
    <xf numFmtId="0" fontId="22" fillId="2" borderId="3" xfId="100" applyFont="1" applyFill="1" applyBorder="1" applyAlignment="1">
      <alignment wrapText="1"/>
    </xf>
    <xf numFmtId="0" fontId="8" fillId="2" borderId="3" xfId="100" applyFont="1" applyFill="1" applyBorder="1" applyAlignment="1">
      <alignment horizontal="center" vertical="center"/>
    </xf>
    <xf numFmtId="0" fontId="31" fillId="2" borderId="3" xfId="100" applyFont="1" applyFill="1" applyBorder="1" applyAlignment="1">
      <alignment wrapText="1"/>
    </xf>
    <xf numFmtId="0" fontId="31" fillId="2" borderId="3" xfId="100" applyFont="1" applyFill="1" applyBorder="1" applyAlignment="1">
      <alignment horizontal="center" vertical="center"/>
    </xf>
    <xf numFmtId="0" fontId="8" fillId="2" borderId="3" xfId="100" applyFont="1" applyFill="1" applyBorder="1" applyAlignment="1">
      <alignment wrapText="1"/>
    </xf>
    <xf numFmtId="0" fontId="31" fillId="0" borderId="3" xfId="100" applyFont="1" applyFill="1" applyBorder="1" applyAlignment="1">
      <alignment wrapText="1"/>
    </xf>
    <xf numFmtId="0" fontId="8" fillId="0" borderId="3" xfId="100" applyFont="1" applyFill="1" applyBorder="1" applyAlignment="1">
      <alignment wrapText="1"/>
    </xf>
    <xf numFmtId="0" fontId="21" fillId="0" borderId="3" xfId="6" applyFont="1" applyBorder="1" applyAlignment="1">
      <alignment wrapText="1"/>
    </xf>
    <xf numFmtId="0" fontId="22" fillId="0" borderId="3" xfId="100" applyFont="1" applyFill="1" applyBorder="1" applyAlignment="1">
      <alignment wrapText="1"/>
    </xf>
    <xf numFmtId="0" fontId="22" fillId="0" borderId="3" xfId="6" applyFont="1" applyBorder="1" applyAlignment="1">
      <alignment horizontal="left" wrapText="1"/>
    </xf>
    <xf numFmtId="0" fontId="8" fillId="0" borderId="3" xfId="6" applyFont="1" applyFill="1" applyBorder="1" applyAlignment="1">
      <alignment horizontal="left" vertical="top" wrapText="1"/>
    </xf>
    <xf numFmtId="0" fontId="8" fillId="2" borderId="3" xfId="100" applyFont="1" applyFill="1" applyBorder="1" applyAlignment="1">
      <alignment horizontal="left" vertical="top" wrapText="1"/>
    </xf>
    <xf numFmtId="0" fontId="8" fillId="0" borderId="3" xfId="100" applyFont="1" applyFill="1" applyBorder="1" applyAlignment="1">
      <alignment horizontal="left" vertical="top" wrapText="1"/>
    </xf>
    <xf numFmtId="174" fontId="21" fillId="0" borderId="3" xfId="6" applyNumberFormat="1" applyFont="1" applyFill="1" applyBorder="1" applyAlignment="1">
      <alignment vertical="center" wrapText="1"/>
    </xf>
    <xf numFmtId="174" fontId="21" fillId="0" borderId="3" xfId="6" applyNumberFormat="1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>
      <alignment horizontal="justify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justify" vertical="center" wrapText="1"/>
    </xf>
    <xf numFmtId="0" fontId="21" fillId="0" borderId="3" xfId="6" applyFont="1" applyFill="1" applyBorder="1" applyAlignment="1">
      <alignment horizontal="center" vertical="center" wrapText="1"/>
    </xf>
    <xf numFmtId="175" fontId="22" fillId="2" borderId="3" xfId="103" applyNumberFormat="1" applyFont="1" applyFill="1" applyBorder="1" applyAlignment="1">
      <alignment horizontal="left" vertical="top" wrapText="1"/>
    </xf>
    <xf numFmtId="49" fontId="8" fillId="2" borderId="3" xfId="100" applyNumberFormat="1" applyFont="1" applyFill="1" applyBorder="1" applyAlignment="1">
      <alignment horizontal="center" vertical="center"/>
    </xf>
    <xf numFmtId="174" fontId="21" fillId="2" borderId="3" xfId="100" applyNumberFormat="1" applyFont="1" applyFill="1" applyBorder="1" applyAlignment="1">
      <alignment horizontal="right" vertical="center"/>
    </xf>
    <xf numFmtId="0" fontId="8" fillId="2" borderId="3" xfId="21" applyFont="1" applyFill="1" applyBorder="1" applyAlignment="1">
      <alignment horizontal="left" vertical="center" wrapText="1"/>
    </xf>
    <xf numFmtId="174" fontId="22" fillId="2" borderId="3" xfId="100" applyNumberFormat="1" applyFont="1" applyFill="1" applyBorder="1" applyAlignment="1">
      <alignment horizontal="right" vertical="center"/>
    </xf>
    <xf numFmtId="0" fontId="8" fillId="0" borderId="3" xfId="76" applyFont="1" applyFill="1" applyBorder="1" applyAlignment="1">
      <alignment wrapText="1"/>
    </xf>
    <xf numFmtId="174" fontId="22" fillId="2" borderId="3" xfId="6" applyNumberFormat="1" applyFont="1" applyFill="1" applyBorder="1" applyAlignment="1">
      <alignment horizontal="right" vertical="center"/>
    </xf>
    <xf numFmtId="0" fontId="35" fillId="0" borderId="3" xfId="14" applyFont="1" applyBorder="1" applyAlignment="1">
      <alignment wrapText="1"/>
    </xf>
    <xf numFmtId="0" fontId="36" fillId="0" borderId="3" xfId="14" applyFont="1" applyBorder="1" applyAlignment="1">
      <alignment horizontal="justify" vertical="top" wrapText="1"/>
    </xf>
    <xf numFmtId="174" fontId="22" fillId="3" borderId="3" xfId="6" applyNumberFormat="1" applyFont="1" applyFill="1" applyBorder="1" applyAlignment="1">
      <alignment horizontal="right" vertical="center"/>
    </xf>
    <xf numFmtId="0" fontId="8" fillId="0" borderId="0" xfId="100" applyFont="1" applyFill="1"/>
    <xf numFmtId="0" fontId="37" fillId="0" borderId="0" xfId="100" applyFont="1" applyFill="1" applyAlignment="1">
      <alignment horizontal="left"/>
    </xf>
    <xf numFmtId="0" fontId="4" fillId="0" borderId="0" xfId="6" applyFont="1" applyAlignment="1">
      <alignment horizontal="center"/>
    </xf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23" fillId="0" borderId="0" xfId="12" applyNumberFormat="1" applyFont="1" applyBorder="1"/>
    <xf numFmtId="0" fontId="3" fillId="0" borderId="0" xfId="12" applyNumberFormat="1" applyFont="1" applyBorder="1" applyAlignment="1"/>
    <xf numFmtId="0" fontId="17" fillId="0" borderId="3" xfId="12" applyNumberFormat="1" applyFont="1" applyBorder="1" applyAlignment="1">
      <alignment horizontal="center" vertical="center" wrapText="1"/>
    </xf>
    <xf numFmtId="0" fontId="17" fillId="0" borderId="3" xfId="12" applyNumberFormat="1" applyFont="1" applyBorder="1" applyAlignment="1">
      <alignment horizontal="left" vertical="center" wrapText="1"/>
    </xf>
    <xf numFmtId="0" fontId="17" fillId="0" borderId="3" xfId="12" applyNumberFormat="1" applyFont="1" applyBorder="1" applyAlignment="1">
      <alignment horizontal="center" vertical="center"/>
    </xf>
    <xf numFmtId="0" fontId="3" fillId="0" borderId="3" xfId="12" applyNumberFormat="1" applyFont="1" applyBorder="1" applyAlignment="1">
      <alignment horizontal="left" vertical="center" wrapText="1"/>
    </xf>
    <xf numFmtId="0" fontId="3" fillId="0" borderId="3" xfId="12" applyNumberFormat="1" applyFont="1" applyBorder="1" applyAlignment="1">
      <alignment horizontal="center" vertical="center"/>
    </xf>
    <xf numFmtId="0" fontId="3" fillId="0" borderId="0" xfId="0" applyFont="1"/>
    <xf numFmtId="0" fontId="17" fillId="0" borderId="0" xfId="12" applyNumberFormat="1" applyFont="1" applyBorder="1" applyAlignment="1">
      <alignment horizontal="center" vertical="center" wrapText="1"/>
    </xf>
    <xf numFmtId="0" fontId="3" fillId="0" borderId="0" xfId="12" applyNumberFormat="1" applyFont="1" applyBorder="1" applyAlignment="1">
      <alignment horizontal="center"/>
    </xf>
    <xf numFmtId="0" fontId="17" fillId="0" borderId="3" xfId="12" applyFont="1" applyBorder="1" applyAlignment="1">
      <alignment horizontal="center" vertical="center" wrapText="1"/>
    </xf>
    <xf numFmtId="0" fontId="17" fillId="0" borderId="3" xfId="12" applyNumberFormat="1" applyFont="1" applyBorder="1" applyAlignment="1" applyProtection="1">
      <alignment horizontal="center" vertical="center" wrapText="1"/>
      <protection hidden="1"/>
    </xf>
    <xf numFmtId="174" fontId="17" fillId="0" borderId="3" xfId="12" applyNumberFormat="1" applyFont="1" applyBorder="1" applyAlignment="1">
      <alignment horizontal="center" vertical="center"/>
    </xf>
    <xf numFmtId="173" fontId="17" fillId="0" borderId="3" xfId="12" applyNumberFormat="1" applyFont="1" applyBorder="1" applyAlignment="1">
      <alignment horizontal="center" vertical="center" wrapText="1"/>
    </xf>
    <xf numFmtId="174" fontId="3" fillId="0" borderId="3" xfId="12" applyNumberFormat="1" applyFont="1" applyBorder="1" applyAlignment="1">
      <alignment horizontal="center" vertical="center"/>
    </xf>
    <xf numFmtId="173" fontId="3" fillId="0" borderId="3" xfId="12" applyNumberFormat="1" applyFont="1" applyBorder="1" applyAlignment="1">
      <alignment horizontal="center" vertical="center" wrapText="1"/>
    </xf>
    <xf numFmtId="3" fontId="17" fillId="0" borderId="3" xfId="12" applyNumberFormat="1" applyFont="1" applyBorder="1" applyAlignment="1">
      <alignment horizontal="center" vertical="center"/>
    </xf>
    <xf numFmtId="3" fontId="3" fillId="0" borderId="3" xfId="12" applyNumberFormat="1" applyFont="1" applyBorder="1" applyAlignment="1">
      <alignment horizontal="center" vertical="center"/>
    </xf>
    <xf numFmtId="0" fontId="3" fillId="0" borderId="3" xfId="12" applyFont="1" applyBorder="1" applyAlignment="1">
      <alignment horizontal="center" vertical="center"/>
    </xf>
    <xf numFmtId="174" fontId="3" fillId="0" borderId="3" xfId="12" applyNumberFormat="1" applyFont="1" applyBorder="1" applyAlignment="1">
      <alignment horizontal="center" vertical="center" wrapText="1"/>
    </xf>
    <xf numFmtId="3" fontId="3" fillId="0" borderId="3" xfId="12" applyNumberFormat="1" applyFont="1" applyBorder="1" applyAlignment="1">
      <alignment horizontal="center" vertical="center" wrapText="1"/>
    </xf>
    <xf numFmtId="174" fontId="17" fillId="0" borderId="3" xfId="12" applyNumberFormat="1" applyFont="1" applyBorder="1" applyAlignment="1">
      <alignment horizontal="center" vertical="center" wrapText="1"/>
    </xf>
    <xf numFmtId="0" fontId="20" fillId="0" borderId="0" xfId="12" applyNumberFormat="1" applyFont="1" applyBorder="1"/>
    <xf numFmtId="0" fontId="20" fillId="0" borderId="0" xfId="0" applyFont="1"/>
    <xf numFmtId="0" fontId="30" fillId="3" borderId="0" xfId="100" applyFont="1" applyFill="1" applyAlignment="1">
      <alignment horizontal="center" vertical="center" wrapText="1"/>
    </xf>
    <xf numFmtId="173" fontId="22" fillId="2" borderId="3" xfId="6" applyNumberFormat="1" applyFont="1" applyFill="1" applyBorder="1" applyAlignment="1">
      <alignment horizontal="right" vertical="center"/>
    </xf>
    <xf numFmtId="173" fontId="21" fillId="2" borderId="3" xfId="100" applyNumberFormat="1" applyFont="1" applyFill="1" applyBorder="1" applyAlignment="1">
      <alignment horizontal="right" vertical="center"/>
    </xf>
    <xf numFmtId="173" fontId="22" fillId="0" borderId="3" xfId="6" applyNumberFormat="1" applyFont="1" applyBorder="1" applyAlignment="1">
      <alignment horizontal="right" vertical="center"/>
    </xf>
    <xf numFmtId="173" fontId="22" fillId="0" borderId="3" xfId="49" applyNumberFormat="1" applyFont="1" applyBorder="1" applyAlignment="1">
      <alignment horizontal="right" vertical="center"/>
    </xf>
    <xf numFmtId="173" fontId="22" fillId="2" borderId="3" xfId="100" applyNumberFormat="1" applyFont="1" applyFill="1" applyBorder="1" applyAlignment="1">
      <alignment horizontal="right" vertical="center"/>
    </xf>
    <xf numFmtId="174" fontId="22" fillId="0" borderId="3" xfId="6" applyNumberFormat="1" applyFont="1" applyBorder="1" applyAlignment="1">
      <alignment horizontal="right" vertical="center" wrapText="1"/>
    </xf>
    <xf numFmtId="173" fontId="22" fillId="0" borderId="3" xfId="6" applyNumberFormat="1" applyFont="1" applyBorder="1" applyAlignment="1">
      <alignment horizontal="right" vertical="center" wrapText="1"/>
    </xf>
    <xf numFmtId="173" fontId="22" fillId="2" borderId="3" xfId="14" applyNumberFormat="1" applyFont="1" applyFill="1" applyBorder="1" applyAlignment="1">
      <alignment horizontal="right" vertical="center"/>
    </xf>
    <xf numFmtId="174" fontId="21" fillId="2" borderId="3" xfId="6" applyNumberFormat="1" applyFont="1" applyFill="1" applyBorder="1" applyAlignment="1">
      <alignment horizontal="right" vertical="center"/>
    </xf>
    <xf numFmtId="173" fontId="21" fillId="2" borderId="3" xfId="6" applyNumberFormat="1" applyFont="1" applyFill="1" applyBorder="1" applyAlignment="1">
      <alignment horizontal="right" vertical="center"/>
    </xf>
    <xf numFmtId="174" fontId="8" fillId="2" borderId="3" xfId="100" applyNumberFormat="1" applyFont="1" applyFill="1" applyBorder="1" applyAlignment="1">
      <alignment horizontal="right" vertical="center"/>
    </xf>
    <xf numFmtId="174" fontId="31" fillId="0" borderId="3" xfId="100" applyNumberFormat="1" applyFont="1" applyFill="1" applyBorder="1" applyAlignment="1">
      <alignment horizontal="right" vertical="center"/>
    </xf>
    <xf numFmtId="173" fontId="31" fillId="0" borderId="3" xfId="100" applyNumberFormat="1" applyFont="1" applyFill="1" applyBorder="1" applyAlignment="1">
      <alignment horizontal="right" vertical="center"/>
    </xf>
    <xf numFmtId="0" fontId="22" fillId="0" borderId="3" xfId="6" applyFont="1" applyFill="1" applyBorder="1" applyAlignment="1">
      <alignment wrapText="1"/>
    </xf>
    <xf numFmtId="174" fontId="21" fillId="0" borderId="3" xfId="100" applyNumberFormat="1" applyFont="1" applyFill="1" applyBorder="1" applyAlignment="1">
      <alignment horizontal="right" vertical="center"/>
    </xf>
    <xf numFmtId="174" fontId="21" fillId="0" borderId="3" xfId="6" applyNumberFormat="1" applyFont="1" applyFill="1" applyBorder="1" applyAlignment="1">
      <alignment horizontal="center" vertical="center"/>
    </xf>
    <xf numFmtId="0" fontId="22" fillId="0" borderId="3" xfId="100" applyFont="1" applyFill="1" applyBorder="1" applyAlignment="1">
      <alignment vertical="top" wrapText="1"/>
    </xf>
    <xf numFmtId="174" fontId="22" fillId="0" borderId="3" xfId="6" applyNumberFormat="1" applyFont="1" applyFill="1" applyBorder="1" applyAlignment="1">
      <alignment horizontal="right" vertical="center"/>
    </xf>
    <xf numFmtId="173" fontId="22" fillId="0" borderId="3" xfId="6" applyNumberFormat="1" applyFont="1" applyFill="1" applyBorder="1" applyAlignment="1">
      <alignment horizontal="right" vertical="center"/>
    </xf>
    <xf numFmtId="174" fontId="22" fillId="0" borderId="3" xfId="6" applyNumberFormat="1" applyFont="1" applyFill="1" applyBorder="1" applyAlignment="1">
      <alignment horizontal="center" vertical="center"/>
    </xf>
    <xf numFmtId="173" fontId="22" fillId="0" borderId="3" xfId="100" applyNumberFormat="1" applyFont="1" applyFill="1" applyBorder="1" applyAlignment="1">
      <alignment horizontal="right" vertical="center"/>
    </xf>
    <xf numFmtId="0" fontId="31" fillId="0" borderId="3" xfId="100" applyFont="1" applyFill="1" applyBorder="1" applyAlignment="1">
      <alignment horizontal="center" wrapText="1"/>
    </xf>
    <xf numFmtId="174" fontId="22" fillId="2" borderId="0" xfId="14" applyNumberFormat="1" applyFont="1" applyFill="1" applyAlignment="1">
      <alignment horizontal="right"/>
    </xf>
    <xf numFmtId="174" fontId="4" fillId="2" borderId="0" xfId="14" applyNumberFormat="1" applyFont="1" applyFill="1" applyAlignment="1">
      <alignment horizontal="right"/>
    </xf>
    <xf numFmtId="0" fontId="30" fillId="3" borderId="0" xfId="100" applyFont="1" applyFill="1" applyAlignment="1">
      <alignment horizontal="center" vertical="center" wrapText="1"/>
    </xf>
    <xf numFmtId="0" fontId="32" fillId="0" borderId="5" xfId="100" applyFont="1" applyFill="1" applyBorder="1" applyAlignment="1">
      <alignment horizontal="center" vertical="center"/>
    </xf>
    <xf numFmtId="0" fontId="32" fillId="0" borderId="6" xfId="100" applyFont="1" applyFill="1" applyBorder="1" applyAlignment="1">
      <alignment horizontal="center" vertical="center"/>
    </xf>
    <xf numFmtId="0" fontId="32" fillId="0" borderId="5" xfId="100" applyFont="1" applyFill="1" applyBorder="1" applyAlignment="1">
      <alignment horizontal="center" vertical="center" wrapText="1"/>
    </xf>
    <xf numFmtId="0" fontId="32" fillId="0" borderId="6" xfId="100" applyFont="1" applyFill="1" applyBorder="1" applyAlignment="1">
      <alignment horizontal="center" vertical="center" wrapText="1"/>
    </xf>
    <xf numFmtId="174" fontId="16" fillId="2" borderId="5" xfId="14" applyNumberFormat="1" applyFont="1" applyFill="1" applyBorder="1" applyAlignment="1">
      <alignment horizontal="center" vertical="center" wrapText="1"/>
    </xf>
    <xf numFmtId="174" fontId="16" fillId="2" borderId="6" xfId="14" applyNumberFormat="1" applyFont="1" applyFill="1" applyBorder="1" applyAlignment="1">
      <alignment horizontal="center" vertical="center" wrapText="1"/>
    </xf>
    <xf numFmtId="173" fontId="16" fillId="0" borderId="5" xfId="6" applyNumberFormat="1" applyFont="1" applyBorder="1" applyAlignment="1">
      <alignment horizontal="center" vertical="center" wrapText="1"/>
    </xf>
    <xf numFmtId="173" fontId="16" fillId="0" borderId="6" xfId="6" applyNumberFormat="1" applyFont="1" applyBorder="1" applyAlignment="1">
      <alignment horizontal="center" vertical="center" wrapText="1"/>
    </xf>
    <xf numFmtId="0" fontId="16" fillId="0" borderId="5" xfId="6" applyFont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8" fillId="0" borderId="0" xfId="4" applyFont="1" applyAlignment="1">
      <alignment horizontal="left" wrapText="1"/>
    </xf>
    <xf numFmtId="0" fontId="11" fillId="0" borderId="0" xfId="5" applyFont="1" applyAlignment="1">
      <alignment horizontal="center" wrapText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4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>
      <alignment horizontal="right"/>
    </xf>
    <xf numFmtId="0" fontId="16" fillId="0" borderId="3" xfId="87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5" applyNumberFormat="1" applyFont="1" applyFill="1" applyBorder="1" applyAlignment="1" applyProtection="1">
      <alignment horizontal="center" vertical="top" wrapText="1"/>
      <protection hidden="1"/>
    </xf>
    <xf numFmtId="0" fontId="16" fillId="0" borderId="3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8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" applyFont="1" applyAlignment="1">
      <alignment horizontal="right"/>
    </xf>
    <xf numFmtId="0" fontId="5" fillId="0" borderId="0" xfId="15" applyFont="1" applyAlignment="1" applyProtection="1">
      <alignment horizontal="center" wrapText="1"/>
      <protection hidden="1"/>
    </xf>
    <xf numFmtId="0" fontId="17" fillId="0" borderId="3" xfId="87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50" applyNumberFormat="1" applyFont="1" applyFill="1" applyBorder="1" applyAlignment="1" applyProtection="1">
      <alignment horizontal="center" vertical="center" wrapText="1"/>
      <protection hidden="1"/>
    </xf>
    <xf numFmtId="164" fontId="21" fillId="0" borderId="1" xfId="1" applyNumberFormat="1" applyFont="1" applyFill="1" applyBorder="1" applyAlignment="1" applyProtection="1">
      <alignment horizontal="center"/>
      <protection hidden="1"/>
    </xf>
    <xf numFmtId="164" fontId="21" fillId="0" borderId="2" xfId="1" applyNumberFormat="1" applyFont="1" applyFill="1" applyBorder="1" applyAlignment="1" applyProtection="1">
      <alignment horizontal="center"/>
      <protection hidden="1"/>
    </xf>
    <xf numFmtId="164" fontId="21" fillId="0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9" fillId="0" borderId="0" xfId="17" applyFont="1" applyAlignment="1" applyProtection="1">
      <alignment horizontal="center" wrapText="1"/>
      <protection hidden="1"/>
    </xf>
    <xf numFmtId="0" fontId="20" fillId="0" borderId="0" xfId="82" applyFont="1" applyAlignment="1">
      <alignment horizontal="center" wrapText="1"/>
    </xf>
    <xf numFmtId="0" fontId="16" fillId="0" borderId="3" xfId="39" applyNumberFormat="1" applyFont="1" applyFill="1" applyBorder="1" applyAlignment="1" applyProtection="1">
      <alignment horizontal="center" vertical="center" wrapText="1"/>
      <protection hidden="1"/>
    </xf>
    <xf numFmtId="0" fontId="18" fillId="0" borderId="3" xfId="81" applyFont="1" applyBorder="1" applyAlignment="1">
      <alignment vertical="center"/>
    </xf>
    <xf numFmtId="0" fontId="16" fillId="0" borderId="3" xfId="39" applyNumberFormat="1" applyFont="1" applyFill="1" applyBorder="1" applyAlignment="1" applyProtection="1">
      <alignment horizontal="center" vertical="center"/>
      <protection hidden="1"/>
    </xf>
    <xf numFmtId="0" fontId="16" fillId="0" borderId="3" xfId="81" applyFont="1" applyBorder="1" applyAlignment="1">
      <alignment horizontal="center" vertical="center"/>
    </xf>
    <xf numFmtId="0" fontId="18" fillId="0" borderId="3" xfId="81" applyFont="1" applyBorder="1" applyAlignment="1">
      <alignment vertical="center" wrapText="1"/>
    </xf>
    <xf numFmtId="0" fontId="4" fillId="0" borderId="0" xfId="10" applyFont="1" applyAlignment="1">
      <alignment horizontal="right"/>
    </xf>
    <xf numFmtId="0" fontId="8" fillId="0" borderId="0" xfId="4" applyFont="1" applyAlignment="1">
      <alignment horizontal="left"/>
    </xf>
    <xf numFmtId="0" fontId="19" fillId="0" borderId="0" xfId="6" applyFont="1" applyFill="1" applyBorder="1" applyAlignment="1">
      <alignment horizontal="center" vertical="center" wrapText="1"/>
    </xf>
    <xf numFmtId="0" fontId="24" fillId="0" borderId="5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5" fillId="0" borderId="5" xfId="99" applyFont="1" applyBorder="1" applyAlignment="1">
      <alignment horizontal="center" vertical="center" wrapText="1"/>
    </xf>
    <xf numFmtId="0" fontId="5" fillId="0" borderId="6" xfId="99" applyFont="1" applyBorder="1" applyAlignment="1">
      <alignment horizontal="center" vertical="center" wrapText="1"/>
    </xf>
    <xf numFmtId="0" fontId="5" fillId="0" borderId="1" xfId="99" applyFont="1" applyBorder="1" applyAlignment="1">
      <alignment horizontal="center" vertical="center" wrapText="1"/>
    </xf>
    <xf numFmtId="0" fontId="5" fillId="0" borderId="2" xfId="99" applyFont="1" applyBorder="1" applyAlignment="1">
      <alignment horizontal="center" vertical="center" wrapText="1"/>
    </xf>
    <xf numFmtId="0" fontId="5" fillId="0" borderId="4" xfId="99" applyFont="1" applyBorder="1" applyAlignment="1">
      <alignment horizontal="center" vertical="center" wrapText="1"/>
    </xf>
    <xf numFmtId="0" fontId="24" fillId="0" borderId="3" xfId="6" applyFont="1" applyBorder="1" applyAlignment="1">
      <alignment horizontal="center" vertical="center"/>
    </xf>
    <xf numFmtId="0" fontId="5" fillId="0" borderId="3" xfId="99" applyFont="1" applyBorder="1" applyAlignment="1">
      <alignment horizontal="center" vertical="center" wrapText="1"/>
    </xf>
    <xf numFmtId="173" fontId="20" fillId="0" borderId="3" xfId="70" applyNumberFormat="1" applyFont="1" applyBorder="1" applyAlignment="1">
      <alignment horizontal="center" vertical="center" wrapText="1"/>
    </xf>
    <xf numFmtId="174" fontId="26" fillId="2" borderId="0" xfId="73" applyNumberFormat="1" applyFont="1" applyFill="1" applyAlignment="1">
      <alignment horizontal="right"/>
    </xf>
    <xf numFmtId="0" fontId="11" fillId="0" borderId="0" xfId="70" applyFont="1" applyAlignment="1">
      <alignment horizontal="center" vertical="center" wrapText="1"/>
    </xf>
    <xf numFmtId="0" fontId="19" fillId="0" borderId="3" xfId="70" applyFont="1" applyBorder="1" applyAlignment="1">
      <alignment horizontal="center" vertical="center" wrapText="1"/>
    </xf>
    <xf numFmtId="0" fontId="19" fillId="0" borderId="0" xfId="12" applyNumberFormat="1" applyFont="1" applyBorder="1" applyAlignment="1">
      <alignment horizontal="center" vertical="center" wrapText="1"/>
    </xf>
    <xf numFmtId="0" fontId="20" fillId="0" borderId="0" xfId="12" applyNumberFormat="1" applyFont="1" applyBorder="1" applyAlignment="1">
      <alignment horizontal="right"/>
    </xf>
  </cellXfs>
  <cellStyles count="104">
    <cellStyle name="Excel Built-in Обычный 10" xfId="11"/>
    <cellStyle name="TableStyleLight1" xfId="12"/>
    <cellStyle name="Гиперссылка" xfId="101" builtinId="8"/>
    <cellStyle name="Обычный" xfId="0" builtinId="0"/>
    <cellStyle name="Обычный 10" xfId="6"/>
    <cellStyle name="Обычный 11" xfId="13"/>
    <cellStyle name="Обычный 12" xfId="14"/>
    <cellStyle name="Обычный 12 2" xfId="91"/>
    <cellStyle name="Обычный 13" xfId="4"/>
    <cellStyle name="Обычный 14" xfId="15"/>
    <cellStyle name="Обычный 15" xfId="16"/>
    <cellStyle name="Обычный 16" xfId="93"/>
    <cellStyle name="Обычный 17" xfId="17"/>
    <cellStyle name="Обычный 18" xfId="18"/>
    <cellStyle name="Обычный 19" xfId="7"/>
    <cellStyle name="Обычный 2" xfId="1"/>
    <cellStyle name="Обычный 2 10" xfId="5"/>
    <cellStyle name="Обычный 2 10 2" xfId="19"/>
    <cellStyle name="Обычный 2 11" xfId="20"/>
    <cellStyle name="Обычный 2 11 2" xfId="10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8" xfId="40"/>
    <cellStyle name="Обычный 2 19" xfId="41"/>
    <cellStyle name="Обычный 2 2" xfId="2"/>
    <cellStyle name="Обычный 2 2 2" xfId="42"/>
    <cellStyle name="Обычный 2 2 2 2" xfId="43"/>
    <cellStyle name="Обычный 2 2 2 3" xfId="44"/>
    <cellStyle name="Обычный 2 2 3" xfId="45"/>
    <cellStyle name="Обычный 2 2 4" xfId="46"/>
    <cellStyle name="Обычный 2 2 5" xfId="47"/>
    <cellStyle name="Обычный 2 2 6" xfId="48"/>
    <cellStyle name="Обычный 2 2 6 2" xfId="49"/>
    <cellStyle name="Обычный 2 20" xfId="50"/>
    <cellStyle name="Обычный 2 21" xfId="51"/>
    <cellStyle name="Обычный 2 22" xfId="52"/>
    <cellStyle name="Обычный 2 23" xfId="53"/>
    <cellStyle name="Обычный 2 24" xfId="54"/>
    <cellStyle name="Обычный 2 25" xfId="55"/>
    <cellStyle name="Обычный 2 26" xfId="56"/>
    <cellStyle name="Обычный 2 27" xfId="57"/>
    <cellStyle name="Обычный 2 28" xfId="58"/>
    <cellStyle name="Обычный 2 29" xfId="59"/>
    <cellStyle name="Обычный 2 3" xfId="60"/>
    <cellStyle name="Обычный 2 30" xfId="61"/>
    <cellStyle name="Обычный 2 31" xfId="94"/>
    <cellStyle name="Обычный 2 4" xfId="62"/>
    <cellStyle name="Обычный 2 4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1" xfId="69"/>
    <cellStyle name="Обычный 21 2" xfId="70"/>
    <cellStyle name="Обычный 22" xfId="71"/>
    <cellStyle name="Обычный 3" xfId="98"/>
    <cellStyle name="Обычный 3 2" xfId="72"/>
    <cellStyle name="Обычный 3 2 2" xfId="73"/>
    <cellStyle name="Обычный 3 2 3" xfId="96"/>
    <cellStyle name="Обычный 3 3" xfId="74"/>
    <cellStyle name="Обычный 3 4" xfId="75"/>
    <cellStyle name="Обычный 3 5" xfId="76"/>
    <cellStyle name="Обычный 3 5 2" xfId="92"/>
    <cellStyle name="Обычный 3 6" xfId="95"/>
    <cellStyle name="Обычный 4" xfId="77"/>
    <cellStyle name="Обычный 4 2" xfId="78"/>
    <cellStyle name="Обычный 4 3" xfId="79"/>
    <cellStyle name="Обычный 4 3 2" xfId="3"/>
    <cellStyle name="Обычный 4 3_дотация районная ноябрь на 18-20" xfId="9"/>
    <cellStyle name="Обычный 4 4" xfId="80"/>
    <cellStyle name="Обычный 5" xfId="81"/>
    <cellStyle name="Обычный 6" xfId="82"/>
    <cellStyle name="Обычный 6 2" xfId="83"/>
    <cellStyle name="Обычный 7" xfId="84"/>
    <cellStyle name="Обычный 8" xfId="85"/>
    <cellStyle name="Обычный 9" xfId="86"/>
    <cellStyle name="Обычный_tmp" xfId="87"/>
    <cellStyle name="Обычный_доходы изменения КБК" xfId="102"/>
    <cellStyle name="Обычный_Лист1" xfId="99"/>
    <cellStyle name="Обычный_Лист1 2" xfId="100"/>
    <cellStyle name="Обычный_Лист1 3" xfId="103"/>
    <cellStyle name="Процентный" xfId="97" builtinId="5"/>
    <cellStyle name="Процентный 2" xfId="8"/>
    <cellStyle name="Стиль 1" xfId="88"/>
    <cellStyle name="Стиль 1 2" xfId="89"/>
    <cellStyle name="Финансовый 2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 214-п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0</xdr:rowOff>
    </xdr:from>
    <xdr:to>
      <xdr:col>6</xdr:col>
      <xdr:colOff>628650</xdr:colOff>
      <xdr:row>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0"/>
          <a:ext cx="3333750" cy="1314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2019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 214-п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771525</xdr:colOff>
      <xdr:row>4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86200" y="0"/>
          <a:ext cx="360997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 214-п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695325</xdr:colOff>
      <xdr:row>5</xdr:row>
      <xdr:rowOff>161924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48175" y="0"/>
          <a:ext cx="3543300" cy="1495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214-п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6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09926" y="1"/>
          <a:ext cx="3286124" cy="1352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 214-п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5</xdr:col>
      <xdr:colOff>0</xdr:colOff>
      <xdr:row>4</xdr:row>
      <xdr:rowOff>152401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76575" y="1"/>
          <a:ext cx="3600450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 214-п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4381500</xdr:colOff>
      <xdr:row>0</xdr:row>
      <xdr:rowOff>0</xdr:rowOff>
    </xdr:from>
    <xdr:to>
      <xdr:col>2</xdr:col>
      <xdr:colOff>581025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0" y="0"/>
          <a:ext cx="364807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18.04.2019 г. № 214-п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1</xdr:row>
      <xdr:rowOff>0</xdr:rowOff>
    </xdr:from>
    <xdr:to>
      <xdr:col>4</xdr:col>
      <xdr:colOff>790575</xdr:colOff>
      <xdr:row>8</xdr:row>
      <xdr:rowOff>133350</xdr:rowOff>
    </xdr:to>
    <xdr:sp macro="" textlink="">
      <xdr:nvSpPr>
        <xdr:cNvPr id="3" name="CustomShape 1"/>
        <xdr:cNvSpPr/>
      </xdr:nvSpPr>
      <xdr:spPr>
        <a:xfrm>
          <a:off x="5324475" y="161925"/>
          <a:ext cx="2924175" cy="1266825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Пиложение №  7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1 квартал 2019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 18.04.2019 г. № 214-п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95"/>
  <sheetViews>
    <sheetView tabSelected="1" workbookViewId="0">
      <selection activeCell="A83" sqref="A83"/>
    </sheetView>
  </sheetViews>
  <sheetFormatPr defaultColWidth="9.109375" defaultRowHeight="13.8"/>
  <cols>
    <col min="1" max="1" width="56.33203125" style="111" customWidth="1"/>
    <col min="2" max="2" width="29" style="112" customWidth="1"/>
    <col min="3" max="3" width="12.6640625" style="111" customWidth="1"/>
    <col min="4" max="4" width="12.109375" style="113" customWidth="1"/>
    <col min="5" max="5" width="10.109375" style="111" customWidth="1"/>
    <col min="6" max="6" width="9.109375" style="111"/>
    <col min="7" max="7" width="17.5546875" style="111" bestFit="1" customWidth="1"/>
    <col min="8" max="16384" width="9.109375" style="111"/>
  </cols>
  <sheetData>
    <row r="6" spans="1:5">
      <c r="A6" s="114"/>
    </row>
    <row r="7" spans="1:5">
      <c r="A7" s="114"/>
    </row>
    <row r="8" spans="1:5" s="115" customFormat="1">
      <c r="A8" s="227" t="s">
        <v>689</v>
      </c>
      <c r="B8" s="227"/>
      <c r="C8" s="227"/>
      <c r="D8" s="227"/>
      <c r="E8" s="227"/>
    </row>
    <row r="9" spans="1:5" s="115" customFormat="1" ht="29.25" customHeight="1">
      <c r="A9" s="227"/>
      <c r="B9" s="227"/>
      <c r="C9" s="227"/>
      <c r="D9" s="227"/>
      <c r="E9" s="227"/>
    </row>
    <row r="10" spans="1:5" s="115" customFormat="1" ht="29.25" customHeight="1">
      <c r="A10" s="202"/>
      <c r="B10" s="202"/>
      <c r="C10" s="202"/>
      <c r="D10" s="202"/>
      <c r="E10" s="202"/>
    </row>
    <row r="11" spans="1:5">
      <c r="A11" s="116"/>
      <c r="E11" s="117" t="s">
        <v>518</v>
      </c>
    </row>
    <row r="12" spans="1:5">
      <c r="A12" s="228" t="s">
        <v>500</v>
      </c>
      <c r="B12" s="230" t="s">
        <v>553</v>
      </c>
      <c r="C12" s="232" t="s">
        <v>690</v>
      </c>
      <c r="D12" s="234" t="s">
        <v>691</v>
      </c>
      <c r="E12" s="236" t="s">
        <v>475</v>
      </c>
    </row>
    <row r="13" spans="1:5" ht="23.25" customHeight="1">
      <c r="A13" s="229"/>
      <c r="B13" s="231"/>
      <c r="C13" s="233"/>
      <c r="D13" s="235"/>
      <c r="E13" s="237"/>
    </row>
    <row r="14" spans="1:5">
      <c r="A14" s="118">
        <v>1</v>
      </c>
      <c r="B14" s="119">
        <v>2</v>
      </c>
      <c r="C14" s="120">
        <v>3</v>
      </c>
      <c r="D14" s="120">
        <v>4</v>
      </c>
      <c r="E14" s="121">
        <v>5</v>
      </c>
    </row>
    <row r="15" spans="1:5" s="126" customFormat="1">
      <c r="A15" s="122" t="s">
        <v>554</v>
      </c>
      <c r="B15" s="123" t="s">
        <v>555</v>
      </c>
      <c r="C15" s="165">
        <f>C16+C22+C28+C35+C39+C41+C47+C53+C56+C60++C68</f>
        <v>124941.95999999999</v>
      </c>
      <c r="D15" s="165">
        <f>D16+D22+D28+D35+D39+D41+D47+D53+D56+D60++D68</f>
        <v>27465.766000000003</v>
      </c>
      <c r="E15" s="125">
        <f>D15*100/C15</f>
        <v>21.982819862918756</v>
      </c>
    </row>
    <row r="16" spans="1:5">
      <c r="A16" s="122" t="s">
        <v>556</v>
      </c>
      <c r="B16" s="123" t="s">
        <v>557</v>
      </c>
      <c r="C16" s="165">
        <f>C18+C19+C20+C21</f>
        <v>88575.599999999991</v>
      </c>
      <c r="D16" s="204">
        <f>D18+D19+D20+D21</f>
        <v>17951.2</v>
      </c>
      <c r="E16" s="125">
        <f t="shared" ref="E16:E83" si="0">D16*100/C16</f>
        <v>20.266529382809715</v>
      </c>
    </row>
    <row r="17" spans="1:15">
      <c r="A17" s="127" t="s">
        <v>558</v>
      </c>
      <c r="B17" s="128" t="s">
        <v>559</v>
      </c>
      <c r="C17" s="165">
        <f>C18+C19+C20+C21</f>
        <v>88575.599999999991</v>
      </c>
      <c r="D17" s="204">
        <f>D18+D19+D20+D21</f>
        <v>17951.2</v>
      </c>
      <c r="E17" s="125">
        <f t="shared" si="0"/>
        <v>20.266529382809715</v>
      </c>
    </row>
    <row r="18" spans="1:15" s="132" customFormat="1" ht="72.75" customHeight="1">
      <c r="A18" s="129" t="s">
        <v>560</v>
      </c>
      <c r="B18" s="130" t="s">
        <v>561</v>
      </c>
      <c r="C18" s="169">
        <v>87716.5</v>
      </c>
      <c r="D18" s="205">
        <v>17928.599999999999</v>
      </c>
      <c r="E18" s="131">
        <v>20.440000000000001</v>
      </c>
    </row>
    <row r="19" spans="1:15" ht="116.25" customHeight="1">
      <c r="A19" s="133" t="s">
        <v>562</v>
      </c>
      <c r="B19" s="130" t="s">
        <v>563</v>
      </c>
      <c r="C19" s="169">
        <v>102.9</v>
      </c>
      <c r="D19" s="206">
        <v>9.6999999999999993</v>
      </c>
      <c r="E19" s="131">
        <f t="shared" si="0"/>
        <v>9.4266277939747312</v>
      </c>
    </row>
    <row r="20" spans="1:15" ht="45.75" customHeight="1">
      <c r="A20" s="133" t="s">
        <v>564</v>
      </c>
      <c r="B20" s="134" t="s">
        <v>565</v>
      </c>
      <c r="C20" s="169">
        <v>746.9</v>
      </c>
      <c r="D20" s="205">
        <v>12.9</v>
      </c>
      <c r="E20" s="131">
        <f t="shared" si="0"/>
        <v>1.7271388405409025</v>
      </c>
    </row>
    <row r="21" spans="1:15" ht="44.4" customHeight="1">
      <c r="A21" s="129" t="s">
        <v>566</v>
      </c>
      <c r="B21" s="134" t="s">
        <v>567</v>
      </c>
      <c r="C21" s="169">
        <v>9.3000000000000007</v>
      </c>
      <c r="D21" s="207">
        <v>0</v>
      </c>
      <c r="E21" s="131">
        <f t="shared" si="0"/>
        <v>0</v>
      </c>
    </row>
    <row r="22" spans="1:15" ht="41.4">
      <c r="A22" s="135" t="s">
        <v>568</v>
      </c>
      <c r="B22" s="123" t="s">
        <v>569</v>
      </c>
      <c r="C22" s="165">
        <f>C23</f>
        <v>199.00000000000003</v>
      </c>
      <c r="D22" s="204">
        <f>D23</f>
        <v>53.019999999999996</v>
      </c>
      <c r="E22" s="125">
        <f t="shared" si="0"/>
        <v>26.643216080402006</v>
      </c>
    </row>
    <row r="23" spans="1:15" ht="31.5" customHeight="1">
      <c r="A23" s="133" t="s">
        <v>570</v>
      </c>
      <c r="B23" s="136" t="s">
        <v>571</v>
      </c>
      <c r="C23" s="208">
        <f>C24+C25+C26+C27</f>
        <v>199.00000000000003</v>
      </c>
      <c r="D23" s="209">
        <f>D24+D25+D26+D27</f>
        <v>53.019999999999996</v>
      </c>
      <c r="E23" s="131">
        <f t="shared" si="0"/>
        <v>26.643216080402006</v>
      </c>
    </row>
    <row r="24" spans="1:15" ht="72.75" customHeight="1">
      <c r="A24" s="129" t="s">
        <v>572</v>
      </c>
      <c r="B24" s="130" t="s">
        <v>727</v>
      </c>
      <c r="C24" s="169">
        <v>76.53</v>
      </c>
      <c r="D24" s="205">
        <v>23.3</v>
      </c>
      <c r="E24" s="131">
        <f t="shared" si="0"/>
        <v>30.445576897948516</v>
      </c>
    </row>
    <row r="25" spans="1:15" s="126" customFormat="1" ht="72.75" customHeight="1">
      <c r="A25" s="129" t="s">
        <v>573</v>
      </c>
      <c r="B25" s="130" t="s">
        <v>728</v>
      </c>
      <c r="C25" s="169">
        <v>0.93</v>
      </c>
      <c r="D25" s="205">
        <v>0.16</v>
      </c>
      <c r="E25" s="131">
        <f t="shared" si="0"/>
        <v>17.204301075268816</v>
      </c>
    </row>
    <row r="26" spans="1:15" s="137" customFormat="1" ht="75" customHeight="1">
      <c r="A26" s="129" t="s">
        <v>574</v>
      </c>
      <c r="B26" s="130" t="s">
        <v>729</v>
      </c>
      <c r="C26" s="169">
        <v>140.74</v>
      </c>
      <c r="D26" s="207">
        <v>34.159999999999997</v>
      </c>
      <c r="E26" s="131">
        <f t="shared" si="0"/>
        <v>24.271706693193117</v>
      </c>
    </row>
    <row r="27" spans="1:15" s="138" customFormat="1" ht="74.25" customHeight="1">
      <c r="A27" s="129" t="s">
        <v>575</v>
      </c>
      <c r="B27" s="130" t="s">
        <v>730</v>
      </c>
      <c r="C27" s="169">
        <v>-19.2</v>
      </c>
      <c r="D27" s="207">
        <v>-4.5999999999999996</v>
      </c>
      <c r="E27" s="131">
        <f>D27*100/C27</f>
        <v>23.958333333333332</v>
      </c>
    </row>
    <row r="28" spans="1:15" s="138" customFormat="1" ht="15" customHeight="1">
      <c r="A28" s="139" t="s">
        <v>576</v>
      </c>
      <c r="B28" s="123" t="s">
        <v>577</v>
      </c>
      <c r="C28" s="165">
        <f>C29+C32+C33+C34</f>
        <v>8990.7999999999993</v>
      </c>
      <c r="D28" s="165">
        <f>D29+D32+D33+D34</f>
        <v>1526.5</v>
      </c>
      <c r="E28" s="125">
        <f t="shared" si="0"/>
        <v>16.978466877252302</v>
      </c>
    </row>
    <row r="29" spans="1:15" ht="28.5" customHeight="1">
      <c r="A29" s="140" t="s">
        <v>578</v>
      </c>
      <c r="B29" s="141" t="s">
        <v>579</v>
      </c>
      <c r="C29" s="167">
        <f>C30+C31</f>
        <v>3798</v>
      </c>
      <c r="D29" s="207">
        <f>D30+D31</f>
        <v>435.3</v>
      </c>
      <c r="E29" s="131">
        <f t="shared" si="0"/>
        <v>11.46129541864139</v>
      </c>
    </row>
    <row r="30" spans="1:15" ht="31.5" customHeight="1">
      <c r="A30" s="129" t="s">
        <v>580</v>
      </c>
      <c r="B30" s="141" t="s">
        <v>581</v>
      </c>
      <c r="C30" s="167">
        <v>2602.4</v>
      </c>
      <c r="D30" s="210">
        <v>153.69999999999999</v>
      </c>
      <c r="E30" s="131">
        <f t="shared" si="0"/>
        <v>5.9060866892099595</v>
      </c>
    </row>
    <row r="31" spans="1:15" s="126" customFormat="1" ht="46.5" customHeight="1">
      <c r="A31" s="129" t="s">
        <v>582</v>
      </c>
      <c r="B31" s="141" t="s">
        <v>583</v>
      </c>
      <c r="C31" s="167">
        <v>1195.5999999999999</v>
      </c>
      <c r="D31" s="205">
        <v>281.60000000000002</v>
      </c>
      <c r="E31" s="131">
        <f t="shared" si="0"/>
        <v>23.553027768484448</v>
      </c>
    </row>
    <row r="32" spans="1:15" s="138" customFormat="1" ht="27.6">
      <c r="A32" s="142" t="s">
        <v>584</v>
      </c>
      <c r="B32" s="130" t="s">
        <v>585</v>
      </c>
      <c r="C32" s="169">
        <v>4471.8</v>
      </c>
      <c r="D32" s="203">
        <v>662</v>
      </c>
      <c r="E32" s="131">
        <f t="shared" si="0"/>
        <v>14.803882105639786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38" customFormat="1" ht="16.5" customHeight="1">
      <c r="A33" s="142" t="s">
        <v>586</v>
      </c>
      <c r="B33" s="130" t="s">
        <v>587</v>
      </c>
      <c r="C33" s="169">
        <v>694.5</v>
      </c>
      <c r="D33" s="203">
        <v>402.7</v>
      </c>
      <c r="E33" s="131">
        <f t="shared" si="0"/>
        <v>57.984161267098635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15" s="138" customFormat="1" ht="48.75" customHeight="1">
      <c r="A34" s="142" t="s">
        <v>731</v>
      </c>
      <c r="B34" s="130" t="s">
        <v>732</v>
      </c>
      <c r="C34" s="169">
        <v>26.5</v>
      </c>
      <c r="D34" s="203">
        <v>26.5</v>
      </c>
      <c r="E34" s="131">
        <f t="shared" si="0"/>
        <v>100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137" customFormat="1" ht="23.25" customHeight="1">
      <c r="A35" s="143" t="s">
        <v>588</v>
      </c>
      <c r="B35" s="123" t="s">
        <v>589</v>
      </c>
      <c r="C35" s="165">
        <f>C36</f>
        <v>73</v>
      </c>
      <c r="D35" s="165">
        <f t="shared" ref="D35:E40" si="1">D36</f>
        <v>13.829000000000001</v>
      </c>
      <c r="E35" s="124">
        <f t="shared" si="1"/>
        <v>25.872364734635486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s="137" customFormat="1" ht="41.4">
      <c r="A36" s="144" t="s">
        <v>590</v>
      </c>
      <c r="B36" s="145" t="s">
        <v>591</v>
      </c>
      <c r="C36" s="169">
        <v>73</v>
      </c>
      <c r="D36" s="207">
        <v>13.829000000000001</v>
      </c>
      <c r="E36" s="124">
        <f t="shared" si="1"/>
        <v>25.872364734635486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s="138" customFormat="1" ht="41.4" hidden="1">
      <c r="A37" s="146" t="s">
        <v>592</v>
      </c>
      <c r="B37" s="147" t="s">
        <v>593</v>
      </c>
      <c r="C37" s="165">
        <f>C38</f>
        <v>0</v>
      </c>
      <c r="D37" s="204">
        <f>D38</f>
        <v>0</v>
      </c>
      <c r="E37" s="124">
        <f t="shared" si="1"/>
        <v>25.872364734635486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s="138" customFormat="1" hidden="1">
      <c r="A38" s="148" t="s">
        <v>594</v>
      </c>
      <c r="B38" s="145" t="s">
        <v>595</v>
      </c>
      <c r="C38" s="169">
        <v>0</v>
      </c>
      <c r="D38" s="203">
        <v>0</v>
      </c>
      <c r="E38" s="124">
        <f t="shared" si="1"/>
        <v>25.872364734635486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15" s="138" customFormat="1" ht="41.4">
      <c r="A39" s="146" t="s">
        <v>592</v>
      </c>
      <c r="B39" s="147" t="s">
        <v>733</v>
      </c>
      <c r="C39" s="211">
        <f>C40</f>
        <v>1</v>
      </c>
      <c r="D39" s="212">
        <f>D40</f>
        <v>1.208</v>
      </c>
      <c r="E39" s="124">
        <f t="shared" si="1"/>
        <v>25.872364734635486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15" s="138" customFormat="1">
      <c r="A40" s="148" t="s">
        <v>594</v>
      </c>
      <c r="B40" s="145" t="s">
        <v>734</v>
      </c>
      <c r="C40" s="169">
        <v>1</v>
      </c>
      <c r="D40" s="203">
        <v>1.208</v>
      </c>
      <c r="E40" s="124">
        <f t="shared" si="1"/>
        <v>25.872364734635486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s="126" customFormat="1" ht="43.5" customHeight="1">
      <c r="A41" s="149" t="s">
        <v>596</v>
      </c>
      <c r="B41" s="123" t="s">
        <v>597</v>
      </c>
      <c r="C41" s="165">
        <f>C42+C45</f>
        <v>10065.4</v>
      </c>
      <c r="D41" s="165">
        <f>D42+D45</f>
        <v>2604.1570000000002</v>
      </c>
      <c r="E41" s="125">
        <f>D41*100/C41</f>
        <v>25.872364734635486</v>
      </c>
    </row>
    <row r="42" spans="1:15" ht="101.25" customHeight="1">
      <c r="A42" s="151" t="s">
        <v>598</v>
      </c>
      <c r="B42" s="123" t="s">
        <v>599</v>
      </c>
      <c r="C42" s="165">
        <f>C43+C44</f>
        <v>9525.1</v>
      </c>
      <c r="D42" s="165">
        <f>D43+D44</f>
        <v>2401.7180000000003</v>
      </c>
      <c r="E42" s="125">
        <f t="shared" si="0"/>
        <v>25.214622418662273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ht="94.5" customHeight="1">
      <c r="A43" s="216" t="s">
        <v>744</v>
      </c>
      <c r="B43" s="130" t="s">
        <v>735</v>
      </c>
      <c r="C43" s="169">
        <v>8281.1</v>
      </c>
      <c r="D43" s="205">
        <v>2292.9180000000001</v>
      </c>
      <c r="E43" s="131">
        <f t="shared" si="0"/>
        <v>27.68856794387219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85.5" customHeight="1">
      <c r="A44" s="129" t="s">
        <v>600</v>
      </c>
      <c r="B44" s="130" t="s">
        <v>601</v>
      </c>
      <c r="C44" s="169">
        <v>1244</v>
      </c>
      <c r="D44" s="205">
        <v>108.8</v>
      </c>
      <c r="E44" s="131">
        <f>D44*100/C44</f>
        <v>8.745980707395498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ht="86.25" customHeight="1">
      <c r="A45" s="151" t="s">
        <v>602</v>
      </c>
      <c r="B45" s="123" t="s">
        <v>603</v>
      </c>
      <c r="C45" s="211">
        <f>C46</f>
        <v>540.29999999999995</v>
      </c>
      <c r="D45" s="212">
        <f>D46</f>
        <v>202.43899999999999</v>
      </c>
      <c r="E45" s="125">
        <f t="shared" si="0"/>
        <v>37.467888210253562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1:15" s="137" customFormat="1" ht="72.75" customHeight="1">
      <c r="A46" s="129" t="s">
        <v>604</v>
      </c>
      <c r="B46" s="130" t="s">
        <v>605</v>
      </c>
      <c r="C46" s="169">
        <v>540.29999999999995</v>
      </c>
      <c r="D46" s="207">
        <v>202.43899999999999</v>
      </c>
      <c r="E46" s="131">
        <f t="shared" si="0"/>
        <v>37.467888210253562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138" customFormat="1" ht="30.75" customHeight="1">
      <c r="A47" s="149" t="s">
        <v>606</v>
      </c>
      <c r="B47" s="123" t="s">
        <v>607</v>
      </c>
      <c r="C47" s="217">
        <f>C48+C50+C51+C52</f>
        <v>1618.56</v>
      </c>
      <c r="D47" s="217">
        <f>D48+D50+D51+D52</f>
        <v>341.46999999999997</v>
      </c>
      <c r="E47" s="218">
        <f>D47*100/C47</f>
        <v>21.097148082245948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138" customFormat="1" ht="30" customHeight="1">
      <c r="A48" s="219" t="s">
        <v>608</v>
      </c>
      <c r="B48" s="130" t="s">
        <v>609</v>
      </c>
      <c r="C48" s="220">
        <v>101.7</v>
      </c>
      <c r="D48" s="221">
        <v>44.07</v>
      </c>
      <c r="E48" s="222">
        <f t="shared" si="0"/>
        <v>43.333333333333329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138" customFormat="1" ht="27.6" hidden="1">
      <c r="A49" s="219" t="s">
        <v>610</v>
      </c>
      <c r="B49" s="130" t="s">
        <v>611</v>
      </c>
      <c r="C49" s="220">
        <v>0</v>
      </c>
      <c r="D49" s="221">
        <v>0</v>
      </c>
      <c r="E49" s="222" t="e">
        <f t="shared" si="0"/>
        <v>#DIV/0!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138" customFormat="1">
      <c r="A50" s="219" t="s">
        <v>612</v>
      </c>
      <c r="B50" s="130" t="s">
        <v>613</v>
      </c>
      <c r="C50" s="220">
        <v>0.66</v>
      </c>
      <c r="D50" s="221">
        <v>0.2</v>
      </c>
      <c r="E50" s="222">
        <f t="shared" si="0"/>
        <v>30.303030303030301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1:15" s="126" customFormat="1" ht="16.5" customHeight="1">
      <c r="A51" s="219" t="s">
        <v>614</v>
      </c>
      <c r="B51" s="130" t="s">
        <v>742</v>
      </c>
      <c r="C51" s="220">
        <v>825</v>
      </c>
      <c r="D51" s="223">
        <v>289.39999999999998</v>
      </c>
      <c r="E51" s="222">
        <f t="shared" si="0"/>
        <v>35.078787878787871</v>
      </c>
    </row>
    <row r="52" spans="1:15" s="126" customFormat="1" ht="16.5" customHeight="1">
      <c r="A52" s="219" t="s">
        <v>740</v>
      </c>
      <c r="B52" s="130" t="s">
        <v>741</v>
      </c>
      <c r="C52" s="220">
        <v>691.2</v>
      </c>
      <c r="D52" s="223">
        <v>7.8</v>
      </c>
      <c r="E52" s="222">
        <f t="shared" si="0"/>
        <v>1.1284722222222221</v>
      </c>
    </row>
    <row r="53" spans="1:15" ht="42" customHeight="1">
      <c r="A53" s="149" t="s">
        <v>615</v>
      </c>
      <c r="B53" s="123" t="s">
        <v>616</v>
      </c>
      <c r="C53" s="165">
        <f>C54+C55</f>
        <v>14417.6</v>
      </c>
      <c r="D53" s="165">
        <f>D54+D55</f>
        <v>4791.7479999999996</v>
      </c>
      <c r="E53" s="125">
        <f t="shared" si="0"/>
        <v>33.235406725113741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1:15" s="126" customFormat="1" ht="29.25" customHeight="1">
      <c r="A54" s="129" t="s">
        <v>617</v>
      </c>
      <c r="B54" s="145" t="s">
        <v>618</v>
      </c>
      <c r="C54" s="167">
        <v>14365.5</v>
      </c>
      <c r="D54" s="207">
        <v>3753.4479999999999</v>
      </c>
      <c r="E54" s="131">
        <f t="shared" si="0"/>
        <v>26.128209947443526</v>
      </c>
    </row>
    <row r="55" spans="1:15" s="126" customFormat="1" ht="29.25" customHeight="1">
      <c r="A55" s="129" t="s">
        <v>619</v>
      </c>
      <c r="B55" s="145" t="s">
        <v>620</v>
      </c>
      <c r="C55" s="167">
        <v>52.1</v>
      </c>
      <c r="D55" s="207">
        <v>1038.3</v>
      </c>
      <c r="E55" s="131">
        <v>100</v>
      </c>
    </row>
    <row r="56" spans="1:15" ht="27.6">
      <c r="A56" s="149" t="s">
        <v>621</v>
      </c>
      <c r="B56" s="123" t="s">
        <v>622</v>
      </c>
      <c r="C56" s="165">
        <f>C57</f>
        <v>531</v>
      </c>
      <c r="D56" s="204">
        <f>D57</f>
        <v>71.433999999999997</v>
      </c>
      <c r="E56" s="125">
        <f t="shared" si="0"/>
        <v>13.452730696798493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5" ht="27.6">
      <c r="A57" s="152" t="s">
        <v>623</v>
      </c>
      <c r="B57" s="130" t="s">
        <v>624</v>
      </c>
      <c r="C57" s="167">
        <f>C58+C59</f>
        <v>531</v>
      </c>
      <c r="D57" s="210">
        <v>71.433999999999997</v>
      </c>
      <c r="E57" s="131">
        <f t="shared" si="0"/>
        <v>13.452730696798493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41.4">
      <c r="A58" s="152" t="s">
        <v>625</v>
      </c>
      <c r="B58" s="130" t="s">
        <v>736</v>
      </c>
      <c r="C58" s="169">
        <v>505</v>
      </c>
      <c r="D58" s="205">
        <v>54.2</v>
      </c>
      <c r="E58" s="131">
        <f t="shared" si="0"/>
        <v>10.732673267326733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41.4">
      <c r="A59" s="152" t="s">
        <v>626</v>
      </c>
      <c r="B59" s="130" t="s">
        <v>627</v>
      </c>
      <c r="C59" s="169">
        <v>26</v>
      </c>
      <c r="D59" s="205">
        <v>17.164999999999999</v>
      </c>
      <c r="E59" s="131">
        <f t="shared" si="0"/>
        <v>66.019230769230774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>
      <c r="A60" s="149" t="s">
        <v>628</v>
      </c>
      <c r="B60" s="123" t="s">
        <v>629</v>
      </c>
      <c r="C60" s="165">
        <f>C61+C63+C64+C65+C66+C67</f>
        <v>470</v>
      </c>
      <c r="D60" s="165">
        <f>D61+D63+D64+D65+D66+D67</f>
        <v>105.9</v>
      </c>
      <c r="E60" s="125">
        <f t="shared" si="0"/>
        <v>22.531914893617021</v>
      </c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27.6">
      <c r="A61" s="150" t="s">
        <v>630</v>
      </c>
      <c r="B61" s="130" t="s">
        <v>631</v>
      </c>
      <c r="C61" s="169">
        <v>36.700000000000003</v>
      </c>
      <c r="D61" s="207">
        <v>8.4</v>
      </c>
      <c r="E61" s="131">
        <f t="shared" si="0"/>
        <v>22.888283378746593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s="126" customFormat="1" ht="59.25" hidden="1" customHeight="1">
      <c r="A62" s="153" t="s">
        <v>632</v>
      </c>
      <c r="B62" s="141" t="s">
        <v>633</v>
      </c>
      <c r="C62" s="169">
        <v>0</v>
      </c>
      <c r="D62" s="205">
        <v>0</v>
      </c>
      <c r="E62" s="131" t="e">
        <f t="shared" si="0"/>
        <v>#DIV/0!</v>
      </c>
    </row>
    <row r="63" spans="1:15" s="126" customFormat="1" ht="117" customHeight="1">
      <c r="A63" s="216" t="s">
        <v>634</v>
      </c>
      <c r="B63" s="130" t="s">
        <v>743</v>
      </c>
      <c r="C63" s="167">
        <v>150</v>
      </c>
      <c r="D63" s="205">
        <v>8.9</v>
      </c>
      <c r="E63" s="131">
        <f t="shared" si="0"/>
        <v>5.9333333333333336</v>
      </c>
    </row>
    <row r="64" spans="1:15" s="126" customFormat="1" ht="55.2">
      <c r="A64" s="129" t="s">
        <v>635</v>
      </c>
      <c r="B64" s="130" t="s">
        <v>636</v>
      </c>
      <c r="C64" s="169">
        <v>33.299999999999997</v>
      </c>
      <c r="D64" s="205">
        <v>36</v>
      </c>
      <c r="E64" s="131">
        <f t="shared" si="0"/>
        <v>108.10810810810811</v>
      </c>
    </row>
    <row r="65" spans="1:15" ht="30" customHeight="1">
      <c r="A65" s="154" t="s">
        <v>637</v>
      </c>
      <c r="B65" s="145" t="s">
        <v>638</v>
      </c>
      <c r="C65" s="169">
        <v>5</v>
      </c>
      <c r="D65" s="207">
        <v>4.2</v>
      </c>
      <c r="E65" s="131">
        <f t="shared" si="0"/>
        <v>84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61.5" customHeight="1">
      <c r="A66" s="155" t="s">
        <v>639</v>
      </c>
      <c r="B66" s="145" t="s">
        <v>640</v>
      </c>
      <c r="C66" s="169">
        <v>35</v>
      </c>
      <c r="D66" s="205">
        <v>1.6</v>
      </c>
      <c r="E66" s="131">
        <f t="shared" si="0"/>
        <v>4.5714285714285712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5" s="126" customFormat="1" ht="41.4">
      <c r="A67" s="156" t="s">
        <v>641</v>
      </c>
      <c r="B67" s="130" t="s">
        <v>642</v>
      </c>
      <c r="C67" s="167">
        <v>210</v>
      </c>
      <c r="D67" s="205">
        <v>46.8</v>
      </c>
      <c r="E67" s="131">
        <f t="shared" si="0"/>
        <v>22.285714285714285</v>
      </c>
    </row>
    <row r="68" spans="1:15" ht="15.75" customHeight="1">
      <c r="A68" s="149" t="s">
        <v>643</v>
      </c>
      <c r="B68" s="123" t="s">
        <v>644</v>
      </c>
      <c r="C68" s="165">
        <f>C69+C70</f>
        <v>0</v>
      </c>
      <c r="D68" s="204">
        <f>D69+D70</f>
        <v>5.3</v>
      </c>
      <c r="E68" s="125">
        <v>0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>
      <c r="A69" s="152" t="s">
        <v>645</v>
      </c>
      <c r="B69" s="130" t="s">
        <v>646</v>
      </c>
      <c r="C69" s="169">
        <v>0</v>
      </c>
      <c r="D69" s="205">
        <v>-0.2</v>
      </c>
      <c r="E69" s="131">
        <v>0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>
      <c r="A70" s="152" t="s">
        <v>647</v>
      </c>
      <c r="B70" s="130" t="s">
        <v>648</v>
      </c>
      <c r="C70" s="169">
        <v>0</v>
      </c>
      <c r="D70" s="205">
        <v>5.5</v>
      </c>
      <c r="E70" s="131">
        <v>0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s="126" customFormat="1">
      <c r="A71" s="149" t="s">
        <v>649</v>
      </c>
      <c r="B71" s="123" t="s">
        <v>650</v>
      </c>
      <c r="C71" s="165">
        <f>C72+C87+C90</f>
        <v>981606.12400000007</v>
      </c>
      <c r="D71" s="204">
        <f>D72+D87+D90</f>
        <v>188361.86300000001</v>
      </c>
      <c r="E71" s="125">
        <f t="shared" si="0"/>
        <v>19.189149129636032</v>
      </c>
    </row>
    <row r="72" spans="1:15" s="126" customFormat="1" ht="29.25" customHeight="1">
      <c r="A72" s="149" t="s">
        <v>651</v>
      </c>
      <c r="B72" s="123" t="s">
        <v>652</v>
      </c>
      <c r="C72" s="165">
        <f>C73+C76+C80+C85</f>
        <v>981444.70000000007</v>
      </c>
      <c r="D72" s="204">
        <f>D73+D76+D80+D85</f>
        <v>188337.43900000001</v>
      </c>
      <c r="E72" s="125">
        <f t="shared" si="0"/>
        <v>19.189816705923423</v>
      </c>
    </row>
    <row r="73" spans="1:15" ht="27.75" customHeight="1">
      <c r="A73" s="157" t="s">
        <v>653</v>
      </c>
      <c r="B73" s="158" t="s">
        <v>654</v>
      </c>
      <c r="C73" s="165">
        <f>C74+C75</f>
        <v>163765.40000000002</v>
      </c>
      <c r="D73" s="165">
        <f>D74+D75</f>
        <v>42441.299999999996</v>
      </c>
      <c r="E73" s="125">
        <f t="shared" si="0"/>
        <v>25.915913862146702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30.75" customHeight="1">
      <c r="A74" s="159" t="s">
        <v>655</v>
      </c>
      <c r="B74" s="160" t="s">
        <v>656</v>
      </c>
      <c r="C74" s="169">
        <v>134012.70000000001</v>
      </c>
      <c r="D74" s="205">
        <v>35003.1</v>
      </c>
      <c r="E74" s="131">
        <f t="shared" si="0"/>
        <v>26.119240937612627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30.75" customHeight="1">
      <c r="A75" s="152" t="s">
        <v>657</v>
      </c>
      <c r="B75" s="130" t="s">
        <v>658</v>
      </c>
      <c r="C75" s="169">
        <v>29752.7</v>
      </c>
      <c r="D75" s="205">
        <v>7438.2</v>
      </c>
      <c r="E75" s="131">
        <f t="shared" si="0"/>
        <v>25.000084025987558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5" ht="30.75" customHeight="1">
      <c r="A76" s="161" t="s">
        <v>659</v>
      </c>
      <c r="B76" s="162" t="s">
        <v>660</v>
      </c>
      <c r="C76" s="165">
        <f>C79+C78+C77</f>
        <v>219284.5</v>
      </c>
      <c r="D76" s="165">
        <f>D79+D78+D77</f>
        <v>17152.8</v>
      </c>
      <c r="E76" s="125">
        <f t="shared" si="0"/>
        <v>7.822167093433416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1:15" ht="30.75" customHeight="1">
      <c r="A77" s="159" t="s">
        <v>737</v>
      </c>
      <c r="B77" s="160" t="s">
        <v>738</v>
      </c>
      <c r="C77" s="167">
        <v>149.4</v>
      </c>
      <c r="D77" s="167">
        <v>0</v>
      </c>
      <c r="E77" s="131">
        <f t="shared" si="0"/>
        <v>0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46.5" customHeight="1">
      <c r="A78" s="163" t="s">
        <v>661</v>
      </c>
      <c r="B78" s="164" t="s">
        <v>739</v>
      </c>
      <c r="C78" s="167">
        <v>104710.3</v>
      </c>
      <c r="D78" s="207">
        <v>0</v>
      </c>
      <c r="E78" s="131">
        <f t="shared" si="0"/>
        <v>0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>
      <c r="A79" s="152" t="s">
        <v>662</v>
      </c>
      <c r="B79" s="130" t="s">
        <v>663</v>
      </c>
      <c r="C79" s="167">
        <v>114424.8</v>
      </c>
      <c r="D79" s="207">
        <v>17152.8</v>
      </c>
      <c r="E79" s="131">
        <f t="shared" si="0"/>
        <v>14.990456614300395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27.6">
      <c r="A80" s="161" t="s">
        <v>664</v>
      </c>
      <c r="B80" s="123" t="s">
        <v>665</v>
      </c>
      <c r="C80" s="165">
        <f>C81+C82+C84+C83</f>
        <v>596838</v>
      </c>
      <c r="D80" s="165">
        <f>D81+D82+D84+D83</f>
        <v>128743.33900000001</v>
      </c>
      <c r="E80" s="125">
        <f t="shared" si="0"/>
        <v>21.570901819254136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ht="45" customHeight="1">
      <c r="A81" s="166" t="s">
        <v>666</v>
      </c>
      <c r="B81" s="130" t="s">
        <v>667</v>
      </c>
      <c r="C81" s="167">
        <v>11128</v>
      </c>
      <c r="D81" s="207">
        <v>2471.9389999999999</v>
      </c>
      <c r="E81" s="131">
        <f t="shared" si="0"/>
        <v>22.213686196980589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s="126" customFormat="1" ht="44.25" customHeight="1">
      <c r="A82" s="159" t="s">
        <v>668</v>
      </c>
      <c r="B82" s="130" t="s">
        <v>669</v>
      </c>
      <c r="C82" s="167">
        <v>19265.900000000001</v>
      </c>
      <c r="D82" s="205">
        <v>7934.8</v>
      </c>
      <c r="E82" s="131">
        <f t="shared" si="0"/>
        <v>41.185721923190712</v>
      </c>
    </row>
    <row r="83" spans="1:15" s="126" customFormat="1" ht="60.75" customHeight="1">
      <c r="A83" s="159" t="s">
        <v>670</v>
      </c>
      <c r="B83" s="130" t="s">
        <v>671</v>
      </c>
      <c r="C83" s="167">
        <v>6.6</v>
      </c>
      <c r="D83" s="205">
        <v>6.6</v>
      </c>
      <c r="E83" s="131">
        <f t="shared" si="0"/>
        <v>100</v>
      </c>
    </row>
    <row r="84" spans="1:15" s="126" customFormat="1">
      <c r="A84" s="152" t="s">
        <v>672</v>
      </c>
      <c r="B84" s="130" t="s">
        <v>673</v>
      </c>
      <c r="C84" s="213">
        <v>566437.5</v>
      </c>
      <c r="D84" s="205">
        <v>118330</v>
      </c>
      <c r="E84" s="131">
        <f t="shared" ref="E84:E92" si="2">D84*100/C84</f>
        <v>20.890212953768067</v>
      </c>
    </row>
    <row r="85" spans="1:15">
      <c r="A85" s="149" t="s">
        <v>674</v>
      </c>
      <c r="B85" s="123" t="s">
        <v>675</v>
      </c>
      <c r="C85" s="165">
        <f>C86</f>
        <v>1556.8</v>
      </c>
      <c r="D85" s="204">
        <f>D86</f>
        <v>0</v>
      </c>
      <c r="E85" s="125">
        <f t="shared" si="2"/>
        <v>0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 ht="72.75" customHeight="1">
      <c r="A86" s="159" t="s">
        <v>676</v>
      </c>
      <c r="B86" s="145" t="s">
        <v>677</v>
      </c>
      <c r="C86" s="167">
        <v>1556.8</v>
      </c>
      <c r="D86" s="207">
        <v>0</v>
      </c>
      <c r="E86" s="131">
        <f t="shared" si="2"/>
        <v>0</v>
      </c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>
      <c r="A87" s="149" t="s">
        <v>678</v>
      </c>
      <c r="B87" s="123" t="s">
        <v>679</v>
      </c>
      <c r="C87" s="214">
        <f>C88+C89</f>
        <v>182</v>
      </c>
      <c r="D87" s="215">
        <f>D88+D89</f>
        <v>45</v>
      </c>
      <c r="E87" s="125">
        <f t="shared" si="2"/>
        <v>24.725274725274726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s="126" customFormat="1" ht="45" customHeight="1">
      <c r="A88" s="168" t="s">
        <v>680</v>
      </c>
      <c r="B88" s="130" t="s">
        <v>681</v>
      </c>
      <c r="C88" s="169">
        <v>182</v>
      </c>
      <c r="D88" s="203">
        <v>45</v>
      </c>
      <c r="E88" s="131">
        <f t="shared" si="2"/>
        <v>24.725274725274726</v>
      </c>
    </row>
    <row r="89" spans="1:15" s="126" customFormat="1" ht="30.75" hidden="1" customHeight="1">
      <c r="A89" s="142" t="s">
        <v>682</v>
      </c>
      <c r="B89" s="130" t="s">
        <v>683</v>
      </c>
      <c r="C89" s="169">
        <v>0</v>
      </c>
      <c r="D89" s="205">
        <v>0</v>
      </c>
      <c r="E89" s="131" t="e">
        <f t="shared" si="2"/>
        <v>#DIV/0!</v>
      </c>
    </row>
    <row r="90" spans="1:15" ht="66.75" customHeight="1">
      <c r="A90" s="170" t="s">
        <v>684</v>
      </c>
      <c r="B90" s="123" t="s">
        <v>685</v>
      </c>
      <c r="C90" s="165">
        <f>C91</f>
        <v>-20.576000000000001</v>
      </c>
      <c r="D90" s="204">
        <f>D91</f>
        <v>-20.576000000000001</v>
      </c>
      <c r="E90" s="125">
        <f t="shared" si="2"/>
        <v>100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126" customFormat="1" ht="45" customHeight="1">
      <c r="A91" s="171" t="s">
        <v>686</v>
      </c>
      <c r="B91" s="130" t="s">
        <v>687</v>
      </c>
      <c r="C91" s="172">
        <v>-20.576000000000001</v>
      </c>
      <c r="D91" s="205">
        <v>-20.576000000000001</v>
      </c>
      <c r="E91" s="131">
        <f t="shared" si="2"/>
        <v>100</v>
      </c>
    </row>
    <row r="92" spans="1:15" s="126" customFormat="1" ht="18" customHeight="1">
      <c r="A92" s="224" t="s">
        <v>688</v>
      </c>
      <c r="B92" s="224"/>
      <c r="C92" s="165">
        <f>C71+C15</f>
        <v>1106548.084</v>
      </c>
      <c r="D92" s="165">
        <v>215827.7</v>
      </c>
      <c r="E92" s="125">
        <f t="shared" si="2"/>
        <v>19.504592987935624</v>
      </c>
    </row>
    <row r="94" spans="1:15">
      <c r="A94" s="173" t="s">
        <v>514</v>
      </c>
      <c r="D94" s="225" t="s">
        <v>508</v>
      </c>
      <c r="E94" s="225"/>
    </row>
    <row r="95" spans="1:15" ht="15.6">
      <c r="A95" s="174"/>
      <c r="B95" s="175"/>
      <c r="C95" s="175"/>
      <c r="D95" s="226"/>
      <c r="E95" s="226"/>
    </row>
  </sheetData>
  <mergeCells count="9">
    <mergeCell ref="A92:B92"/>
    <mergeCell ref="D94:E94"/>
    <mergeCell ref="D95:E95"/>
    <mergeCell ref="A8:E9"/>
    <mergeCell ref="A12:A13"/>
    <mergeCell ref="B12:B13"/>
    <mergeCell ref="C12:C13"/>
    <mergeCell ref="D12:D13"/>
    <mergeCell ref="E12:E13"/>
  </mergeCells>
  <hyperlinks>
    <hyperlink ref="A19" r:id="rId1" display="http://www.consultant.ru/cons/cgi/online.cgi?req=doc&amp;base=LAW&amp;n=198941&amp;rnd=235642.291926313&amp;dst=3019&amp;fld=134"/>
    <hyperlink ref="A20" r:id="rId2" display="http://www.consultant.ru/cons/cgi/online.cgi?req=doc&amp;base=LAW&amp;n=198941&amp;rnd=235642.6204346&amp;dst=101491&amp;fld=134"/>
    <hyperlink ref="A23" r:id="rId3" display="http://www.consultant.ru/cons/cgi/online.cgi?req=doc&amp;base=LAW&amp;n=198941&amp;rnd=235642.187433877&amp;dst=100606&amp;fld=134"/>
    <hyperlink ref="A29" r:id="rId4" display="http://www.consultant.ru/cons/cgi/online.cgi?req=doc&amp;base=LAW&amp;n=208015&amp;rnd=235642.514532630&amp;dst=103572&amp;fld=134"/>
  </hyperlinks>
  <pageMargins left="0.78740157480314965" right="0.39370078740157483" top="0.78740157480314965" bottom="0.78740157480314965" header="0.31496062992125984" footer="0.31496062992125984"/>
  <pageSetup paperSize="9" scale="70" orientation="portrait" verticalDpi="0" r:id="rId5"/>
  <headerFooter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showGridLines="0" workbookViewId="0">
      <selection activeCell="N13" sqref="N13"/>
    </sheetView>
  </sheetViews>
  <sheetFormatPr defaultColWidth="9.109375" defaultRowHeight="15.6"/>
  <cols>
    <col min="1" max="1" width="50.6640625" style="1" customWidth="1"/>
    <col min="2" max="2" width="14.109375" style="14" customWidth="1"/>
    <col min="3" max="3" width="7.6640625" style="14" customWidth="1"/>
    <col min="4" max="4" width="10.109375" style="14" customWidth="1"/>
    <col min="5" max="5" width="12.44140625" style="1" customWidth="1"/>
    <col min="6" max="6" width="10.109375" style="1" bestFit="1" customWidth="1"/>
    <col min="7" max="7" width="10.33203125" style="1" customWidth="1"/>
    <col min="8" max="8" width="6.44140625" style="1" customWidth="1"/>
    <col min="9" max="243" width="9.109375" style="1" customWidth="1"/>
    <col min="244" max="16384" width="9.109375" style="1"/>
  </cols>
  <sheetData>
    <row r="1" spans="1:8">
      <c r="A1" s="32"/>
      <c r="B1" s="33"/>
      <c r="C1" s="33"/>
      <c r="D1" s="34"/>
      <c r="E1" s="35"/>
      <c r="F1" s="31"/>
      <c r="G1" s="31"/>
    </row>
    <row r="2" spans="1:8">
      <c r="A2" s="32"/>
      <c r="B2" s="33"/>
      <c r="C2" s="33"/>
      <c r="D2" s="34"/>
      <c r="E2" s="35"/>
      <c r="F2" s="31"/>
      <c r="G2" s="31"/>
    </row>
    <row r="3" spans="1:8">
      <c r="A3" s="32"/>
      <c r="B3" s="33"/>
      <c r="C3" s="33"/>
      <c r="D3" s="238"/>
      <c r="E3" s="238"/>
      <c r="F3" s="238"/>
      <c r="G3" s="238"/>
    </row>
    <row r="4" spans="1:8">
      <c r="A4" s="32"/>
      <c r="B4" s="33"/>
      <c r="C4" s="33"/>
      <c r="D4" s="34"/>
      <c r="E4" s="35"/>
      <c r="F4" s="31"/>
      <c r="G4" s="31"/>
    </row>
    <row r="5" spans="1:8">
      <c r="A5" s="30"/>
      <c r="B5" s="36"/>
      <c r="C5" s="36"/>
      <c r="D5" s="36"/>
      <c r="E5" s="30"/>
      <c r="F5" s="30"/>
      <c r="G5" s="30"/>
    </row>
    <row r="6" spans="1:8">
      <c r="A6" s="30"/>
      <c r="B6" s="36"/>
      <c r="C6" s="36"/>
      <c r="D6" s="36"/>
      <c r="E6" s="30"/>
      <c r="F6" s="30"/>
      <c r="G6" s="30"/>
    </row>
    <row r="7" spans="1:8">
      <c r="A7" s="30"/>
      <c r="B7" s="36"/>
      <c r="C7" s="36"/>
      <c r="D7" s="36"/>
      <c r="E7" s="30"/>
      <c r="F7" s="30"/>
      <c r="G7" s="30"/>
    </row>
    <row r="8" spans="1:8" ht="79.5" customHeight="1">
      <c r="A8" s="239" t="s">
        <v>509</v>
      </c>
      <c r="B8" s="239"/>
      <c r="C8" s="239"/>
      <c r="D8" s="239"/>
      <c r="E8" s="239"/>
      <c r="F8" s="239"/>
      <c r="G8" s="239"/>
    </row>
    <row r="9" spans="1:8" ht="16.5" customHeight="1">
      <c r="A9" s="3"/>
      <c r="B9" s="15"/>
      <c r="C9" s="15"/>
      <c r="D9" s="15"/>
      <c r="E9" s="2"/>
      <c r="F9" s="2"/>
      <c r="G9" s="117" t="s">
        <v>518</v>
      </c>
      <c r="H9" s="2"/>
    </row>
    <row r="10" spans="1:8">
      <c r="A10" s="244" t="s">
        <v>500</v>
      </c>
      <c r="B10" s="245" t="s">
        <v>501</v>
      </c>
      <c r="C10" s="245"/>
      <c r="D10" s="245"/>
      <c r="E10" s="246" t="s">
        <v>502</v>
      </c>
      <c r="F10" s="247" t="s">
        <v>476</v>
      </c>
      <c r="G10" s="247" t="s">
        <v>475</v>
      </c>
      <c r="H10" s="2"/>
    </row>
    <row r="11" spans="1:8" ht="22.8">
      <c r="A11" s="244"/>
      <c r="B11" s="5" t="s">
        <v>503</v>
      </c>
      <c r="C11" s="5" t="s">
        <v>504</v>
      </c>
      <c r="D11" s="6" t="s">
        <v>505</v>
      </c>
      <c r="E11" s="246"/>
      <c r="F11" s="247"/>
      <c r="G11" s="247"/>
      <c r="H11" s="29"/>
    </row>
    <row r="12" spans="1:8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24"/>
    </row>
    <row r="13" spans="1:8" s="27" customFormat="1" ht="46.8">
      <c r="A13" s="10" t="s">
        <v>474</v>
      </c>
      <c r="B13" s="16" t="s">
        <v>473</v>
      </c>
      <c r="C13" s="17" t="s">
        <v>0</v>
      </c>
      <c r="D13" s="18">
        <v>0</v>
      </c>
      <c r="E13" s="11">
        <v>747406.7</v>
      </c>
      <c r="F13" s="11">
        <v>155192.70000000001</v>
      </c>
      <c r="G13" s="25">
        <v>0.2076415691751225</v>
      </c>
      <c r="H13" s="23"/>
    </row>
    <row r="14" spans="1:8" ht="30.75" customHeight="1">
      <c r="A14" s="12" t="s">
        <v>472</v>
      </c>
      <c r="B14" s="19" t="s">
        <v>471</v>
      </c>
      <c r="C14" s="20" t="s">
        <v>0</v>
      </c>
      <c r="D14" s="21">
        <v>0</v>
      </c>
      <c r="E14" s="13">
        <v>732943.1</v>
      </c>
      <c r="F14" s="13">
        <v>152412.6</v>
      </c>
      <c r="G14" s="26">
        <v>0.20794601927489326</v>
      </c>
      <c r="H14" s="24"/>
    </row>
    <row r="15" spans="1:8" ht="31.2">
      <c r="A15" s="12" t="s">
        <v>470</v>
      </c>
      <c r="B15" s="19" t="s">
        <v>469</v>
      </c>
      <c r="C15" s="20" t="s">
        <v>0</v>
      </c>
      <c r="D15" s="21">
        <v>0</v>
      </c>
      <c r="E15" s="13">
        <v>212376.8</v>
      </c>
      <c r="F15" s="13">
        <v>46204</v>
      </c>
      <c r="G15" s="26">
        <v>0.21755671994304465</v>
      </c>
      <c r="H15" s="24"/>
    </row>
    <row r="16" spans="1:8" ht="31.2">
      <c r="A16" s="12" t="s">
        <v>431</v>
      </c>
      <c r="B16" s="19" t="s">
        <v>468</v>
      </c>
      <c r="C16" s="20" t="s">
        <v>0</v>
      </c>
      <c r="D16" s="21">
        <v>0</v>
      </c>
      <c r="E16" s="13">
        <v>1175</v>
      </c>
      <c r="F16" s="13">
        <v>57.7</v>
      </c>
      <c r="G16" s="26">
        <v>4.9106382978723405E-2</v>
      </c>
      <c r="H16" s="24"/>
    </row>
    <row r="17" spans="1:8" ht="31.2">
      <c r="A17" s="12" t="s">
        <v>13</v>
      </c>
      <c r="B17" s="19" t="s">
        <v>468</v>
      </c>
      <c r="C17" s="20" t="s">
        <v>10</v>
      </c>
      <c r="D17" s="21">
        <v>0</v>
      </c>
      <c r="E17" s="13">
        <v>1175</v>
      </c>
      <c r="F17" s="13">
        <v>57.7</v>
      </c>
      <c r="G17" s="26">
        <v>4.9106382978723405E-2</v>
      </c>
      <c r="H17" s="24"/>
    </row>
    <row r="18" spans="1:8">
      <c r="A18" s="12" t="s">
        <v>338</v>
      </c>
      <c r="B18" s="19" t="s">
        <v>468</v>
      </c>
      <c r="C18" s="20" t="s">
        <v>10</v>
      </c>
      <c r="D18" s="21">
        <v>701</v>
      </c>
      <c r="E18" s="13">
        <v>1175</v>
      </c>
      <c r="F18" s="13">
        <v>57.7</v>
      </c>
      <c r="G18" s="26">
        <v>4.9106382978723405E-2</v>
      </c>
      <c r="H18" s="24"/>
    </row>
    <row r="19" spans="1:8" ht="31.2">
      <c r="A19" s="12" t="s">
        <v>410</v>
      </c>
      <c r="B19" s="19" t="s">
        <v>467</v>
      </c>
      <c r="C19" s="20" t="s">
        <v>0</v>
      </c>
      <c r="D19" s="21">
        <v>0</v>
      </c>
      <c r="E19" s="13">
        <v>91</v>
      </c>
      <c r="F19" s="13">
        <v>0</v>
      </c>
      <c r="G19" s="26">
        <v>0</v>
      </c>
      <c r="H19" s="24"/>
    </row>
    <row r="20" spans="1:8" ht="31.2">
      <c r="A20" s="12" t="s">
        <v>13</v>
      </c>
      <c r="B20" s="19" t="s">
        <v>467</v>
      </c>
      <c r="C20" s="20" t="s">
        <v>10</v>
      </c>
      <c r="D20" s="21">
        <v>0</v>
      </c>
      <c r="E20" s="13">
        <v>91</v>
      </c>
      <c r="F20" s="13">
        <v>0</v>
      </c>
      <c r="G20" s="26">
        <v>0</v>
      </c>
      <c r="H20" s="24"/>
    </row>
    <row r="21" spans="1:8">
      <c r="A21" s="12" t="s">
        <v>338</v>
      </c>
      <c r="B21" s="19" t="s">
        <v>467</v>
      </c>
      <c r="C21" s="20" t="s">
        <v>10</v>
      </c>
      <c r="D21" s="21">
        <v>701</v>
      </c>
      <c r="E21" s="13">
        <v>91</v>
      </c>
      <c r="F21" s="13">
        <v>0</v>
      </c>
      <c r="G21" s="26">
        <v>0</v>
      </c>
      <c r="H21" s="24"/>
    </row>
    <row r="22" spans="1:8" ht="31.2">
      <c r="A22" s="12" t="s">
        <v>149</v>
      </c>
      <c r="B22" s="19" t="s">
        <v>466</v>
      </c>
      <c r="C22" s="20" t="s">
        <v>0</v>
      </c>
      <c r="D22" s="21">
        <v>0</v>
      </c>
      <c r="E22" s="13">
        <v>153.69999999999999</v>
      </c>
      <c r="F22" s="13">
        <v>0</v>
      </c>
      <c r="G22" s="26">
        <v>0</v>
      </c>
      <c r="H22" s="24"/>
    </row>
    <row r="23" spans="1:8" ht="31.2">
      <c r="A23" s="12" t="s">
        <v>13</v>
      </c>
      <c r="B23" s="19" t="s">
        <v>466</v>
      </c>
      <c r="C23" s="20" t="s">
        <v>10</v>
      </c>
      <c r="D23" s="21">
        <v>0</v>
      </c>
      <c r="E23" s="13">
        <v>153.69999999999999</v>
      </c>
      <c r="F23" s="13">
        <v>0</v>
      </c>
      <c r="G23" s="26">
        <v>0</v>
      </c>
      <c r="H23" s="24"/>
    </row>
    <row r="24" spans="1:8" ht="31.2">
      <c r="A24" s="12" t="s">
        <v>119</v>
      </c>
      <c r="B24" s="19" t="s">
        <v>466</v>
      </c>
      <c r="C24" s="20" t="s">
        <v>10</v>
      </c>
      <c r="D24" s="21">
        <v>705</v>
      </c>
      <c r="E24" s="13">
        <v>153.69999999999999</v>
      </c>
      <c r="F24" s="13">
        <v>0</v>
      </c>
      <c r="G24" s="26">
        <v>0</v>
      </c>
      <c r="H24" s="24"/>
    </row>
    <row r="25" spans="1:8" ht="31.2">
      <c r="A25" s="12" t="s">
        <v>147</v>
      </c>
      <c r="B25" s="19" t="s">
        <v>465</v>
      </c>
      <c r="C25" s="20" t="s">
        <v>0</v>
      </c>
      <c r="D25" s="21">
        <v>0</v>
      </c>
      <c r="E25" s="13">
        <v>35263</v>
      </c>
      <c r="F25" s="13">
        <v>9869.2000000000007</v>
      </c>
      <c r="G25" s="26">
        <v>0.27987408898845817</v>
      </c>
      <c r="H25" s="24"/>
    </row>
    <row r="26" spans="1:8" ht="31.2">
      <c r="A26" s="12" t="s">
        <v>13</v>
      </c>
      <c r="B26" s="19" t="s">
        <v>465</v>
      </c>
      <c r="C26" s="20" t="s">
        <v>10</v>
      </c>
      <c r="D26" s="21">
        <v>0</v>
      </c>
      <c r="E26" s="13">
        <v>34409.4</v>
      </c>
      <c r="F26" s="13">
        <v>9754.2000000000007</v>
      </c>
      <c r="G26" s="26">
        <v>0.2834748644265811</v>
      </c>
      <c r="H26" s="24"/>
    </row>
    <row r="27" spans="1:8">
      <c r="A27" s="12" t="s">
        <v>338</v>
      </c>
      <c r="B27" s="19" t="s">
        <v>465</v>
      </c>
      <c r="C27" s="20" t="s">
        <v>10</v>
      </c>
      <c r="D27" s="21">
        <v>701</v>
      </c>
      <c r="E27" s="13">
        <v>34409.4</v>
      </c>
      <c r="F27" s="13">
        <v>9754.2000000000007</v>
      </c>
      <c r="G27" s="26">
        <v>0.2834748644265811</v>
      </c>
      <c r="H27" s="24"/>
    </row>
    <row r="28" spans="1:8" ht="31.2">
      <c r="A28" s="12" t="s">
        <v>87</v>
      </c>
      <c r="B28" s="19" t="s">
        <v>465</v>
      </c>
      <c r="C28" s="20" t="s">
        <v>85</v>
      </c>
      <c r="D28" s="21">
        <v>0</v>
      </c>
      <c r="E28" s="13">
        <v>130</v>
      </c>
      <c r="F28" s="13">
        <v>75</v>
      </c>
      <c r="G28" s="26">
        <v>0.57692307692307687</v>
      </c>
      <c r="H28" s="24"/>
    </row>
    <row r="29" spans="1:8">
      <c r="A29" s="12" t="s">
        <v>338</v>
      </c>
      <c r="B29" s="19" t="s">
        <v>465</v>
      </c>
      <c r="C29" s="20" t="s">
        <v>85</v>
      </c>
      <c r="D29" s="21">
        <v>701</v>
      </c>
      <c r="E29" s="13">
        <v>130</v>
      </c>
      <c r="F29" s="13">
        <v>75</v>
      </c>
      <c r="G29" s="26">
        <v>0.57692307692307687</v>
      </c>
      <c r="H29" s="24"/>
    </row>
    <row r="30" spans="1:8">
      <c r="A30" s="12" t="s">
        <v>4</v>
      </c>
      <c r="B30" s="19" t="s">
        <v>465</v>
      </c>
      <c r="C30" s="20" t="s">
        <v>1</v>
      </c>
      <c r="D30" s="21">
        <v>0</v>
      </c>
      <c r="E30" s="13">
        <v>723.6</v>
      </c>
      <c r="F30" s="13">
        <v>40</v>
      </c>
      <c r="G30" s="26">
        <v>5.5279159756771695E-2</v>
      </c>
      <c r="H30" s="24"/>
    </row>
    <row r="31" spans="1:8">
      <c r="A31" s="12" t="s">
        <v>338</v>
      </c>
      <c r="B31" s="19" t="s">
        <v>465</v>
      </c>
      <c r="C31" s="20" t="s">
        <v>1</v>
      </c>
      <c r="D31" s="21">
        <v>701</v>
      </c>
      <c r="E31" s="13">
        <v>723.6</v>
      </c>
      <c r="F31" s="13">
        <v>40</v>
      </c>
      <c r="G31" s="26">
        <v>5.5279159756771695E-2</v>
      </c>
      <c r="H31" s="24"/>
    </row>
    <row r="32" spans="1:8" ht="78">
      <c r="A32" s="12" t="s">
        <v>464</v>
      </c>
      <c r="B32" s="19" t="s">
        <v>463</v>
      </c>
      <c r="C32" s="20" t="s">
        <v>0</v>
      </c>
      <c r="D32" s="21">
        <v>0</v>
      </c>
      <c r="E32" s="13">
        <v>174046.9</v>
      </c>
      <c r="F32" s="13">
        <v>36277.1</v>
      </c>
      <c r="G32" s="26">
        <v>0.20843289940814802</v>
      </c>
      <c r="H32" s="24"/>
    </row>
    <row r="33" spans="1:8" ht="75.75" customHeight="1">
      <c r="A33" s="12" t="s">
        <v>30</v>
      </c>
      <c r="B33" s="19" t="s">
        <v>463</v>
      </c>
      <c r="C33" s="20" t="s">
        <v>29</v>
      </c>
      <c r="D33" s="21">
        <v>0</v>
      </c>
      <c r="E33" s="13">
        <v>173035.9</v>
      </c>
      <c r="F33" s="13">
        <v>36275.300000000003</v>
      </c>
      <c r="G33" s="26">
        <v>0.20964031163475327</v>
      </c>
      <c r="H33" s="24"/>
    </row>
    <row r="34" spans="1:8">
      <c r="A34" s="12" t="s">
        <v>338</v>
      </c>
      <c r="B34" s="19" t="s">
        <v>463</v>
      </c>
      <c r="C34" s="20" t="s">
        <v>29</v>
      </c>
      <c r="D34" s="21">
        <v>701</v>
      </c>
      <c r="E34" s="13">
        <v>173035.9</v>
      </c>
      <c r="F34" s="13">
        <v>36275.300000000003</v>
      </c>
      <c r="G34" s="26">
        <v>0.20964031163475327</v>
      </c>
      <c r="H34" s="24"/>
    </row>
    <row r="35" spans="1:8" ht="31.2">
      <c r="A35" s="12" t="s">
        <v>13</v>
      </c>
      <c r="B35" s="19" t="s">
        <v>463</v>
      </c>
      <c r="C35" s="20" t="s">
        <v>10</v>
      </c>
      <c r="D35" s="21">
        <v>0</v>
      </c>
      <c r="E35" s="13">
        <v>1011</v>
      </c>
      <c r="F35" s="13">
        <v>1.8</v>
      </c>
      <c r="G35" s="26">
        <v>1.7804154302670625E-3</v>
      </c>
      <c r="H35" s="24"/>
    </row>
    <row r="36" spans="1:8">
      <c r="A36" s="12" t="s">
        <v>338</v>
      </c>
      <c r="B36" s="19" t="s">
        <v>463</v>
      </c>
      <c r="C36" s="20" t="s">
        <v>10</v>
      </c>
      <c r="D36" s="21">
        <v>701</v>
      </c>
      <c r="E36" s="13">
        <v>1011</v>
      </c>
      <c r="F36" s="13">
        <v>1.8</v>
      </c>
      <c r="G36" s="26">
        <v>1.7804154302670625E-3</v>
      </c>
      <c r="H36" s="24"/>
    </row>
    <row r="37" spans="1:8" ht="78">
      <c r="A37" s="12" t="s">
        <v>438</v>
      </c>
      <c r="B37" s="19" t="s">
        <v>462</v>
      </c>
      <c r="C37" s="20" t="s">
        <v>0</v>
      </c>
      <c r="D37" s="21">
        <v>0</v>
      </c>
      <c r="E37" s="13">
        <v>44</v>
      </c>
      <c r="F37" s="13">
        <v>0</v>
      </c>
      <c r="G37" s="26">
        <v>0</v>
      </c>
      <c r="H37" s="24"/>
    </row>
    <row r="38" spans="1:8" ht="31.2">
      <c r="A38" s="12" t="s">
        <v>13</v>
      </c>
      <c r="B38" s="19" t="s">
        <v>462</v>
      </c>
      <c r="C38" s="20" t="s">
        <v>10</v>
      </c>
      <c r="D38" s="21">
        <v>0</v>
      </c>
      <c r="E38" s="13">
        <v>44</v>
      </c>
      <c r="F38" s="13">
        <v>0</v>
      </c>
      <c r="G38" s="26">
        <v>0</v>
      </c>
      <c r="H38" s="24"/>
    </row>
    <row r="39" spans="1:8">
      <c r="A39" s="12" t="s">
        <v>338</v>
      </c>
      <c r="B39" s="19" t="s">
        <v>462</v>
      </c>
      <c r="C39" s="20" t="s">
        <v>10</v>
      </c>
      <c r="D39" s="21">
        <v>701</v>
      </c>
      <c r="E39" s="13">
        <v>44</v>
      </c>
      <c r="F39" s="13">
        <v>0</v>
      </c>
      <c r="G39" s="26">
        <v>0</v>
      </c>
      <c r="H39" s="24"/>
    </row>
    <row r="40" spans="1:8" ht="31.2">
      <c r="A40" s="12" t="s">
        <v>132</v>
      </c>
      <c r="B40" s="19" t="s">
        <v>461</v>
      </c>
      <c r="C40" s="20" t="s">
        <v>0</v>
      </c>
      <c r="D40" s="21">
        <v>0</v>
      </c>
      <c r="E40" s="13">
        <v>1603.2</v>
      </c>
      <c r="F40" s="13">
        <v>0</v>
      </c>
      <c r="G40" s="26">
        <v>0</v>
      </c>
      <c r="H40" s="24"/>
    </row>
    <row r="41" spans="1:8" ht="31.2">
      <c r="A41" s="12" t="s">
        <v>13</v>
      </c>
      <c r="B41" s="19" t="s">
        <v>461</v>
      </c>
      <c r="C41" s="20" t="s">
        <v>10</v>
      </c>
      <c r="D41" s="21">
        <v>0</v>
      </c>
      <c r="E41" s="13">
        <v>1603.2</v>
      </c>
      <c r="F41" s="13">
        <v>0</v>
      </c>
      <c r="G41" s="26">
        <v>0</v>
      </c>
      <c r="H41" s="24"/>
    </row>
    <row r="42" spans="1:8">
      <c r="A42" s="12" t="s">
        <v>338</v>
      </c>
      <c r="B42" s="19" t="s">
        <v>461</v>
      </c>
      <c r="C42" s="20" t="s">
        <v>10</v>
      </c>
      <c r="D42" s="21">
        <v>701</v>
      </c>
      <c r="E42" s="13">
        <v>1603.2</v>
      </c>
      <c r="F42" s="13">
        <v>0</v>
      </c>
      <c r="G42" s="26">
        <v>0</v>
      </c>
      <c r="H42" s="24"/>
    </row>
    <row r="43" spans="1:8" ht="31.2">
      <c r="A43" s="12" t="s">
        <v>460</v>
      </c>
      <c r="B43" s="19" t="s">
        <v>459</v>
      </c>
      <c r="C43" s="20" t="s">
        <v>0</v>
      </c>
      <c r="D43" s="21">
        <v>0</v>
      </c>
      <c r="E43" s="13">
        <v>484758.5</v>
      </c>
      <c r="F43" s="13">
        <v>97502.3</v>
      </c>
      <c r="G43" s="26">
        <v>0.2011358233017059</v>
      </c>
      <c r="H43" s="24"/>
    </row>
    <row r="44" spans="1:8" ht="31.2">
      <c r="A44" s="12" t="s">
        <v>431</v>
      </c>
      <c r="B44" s="19" t="s">
        <v>458</v>
      </c>
      <c r="C44" s="20" t="s">
        <v>0</v>
      </c>
      <c r="D44" s="21">
        <v>0</v>
      </c>
      <c r="E44" s="13">
        <v>2219</v>
      </c>
      <c r="F44" s="13">
        <v>138.9</v>
      </c>
      <c r="G44" s="26">
        <v>6.2595763857593509E-2</v>
      </c>
      <c r="H44" s="24"/>
    </row>
    <row r="45" spans="1:8" ht="31.2">
      <c r="A45" s="12" t="s">
        <v>13</v>
      </c>
      <c r="B45" s="19" t="s">
        <v>458</v>
      </c>
      <c r="C45" s="20" t="s">
        <v>10</v>
      </c>
      <c r="D45" s="21">
        <v>0</v>
      </c>
      <c r="E45" s="13">
        <v>2219</v>
      </c>
      <c r="F45" s="13">
        <v>138.9</v>
      </c>
      <c r="G45" s="26">
        <v>6.2595763857593509E-2</v>
      </c>
      <c r="H45" s="24"/>
    </row>
    <row r="46" spans="1:8">
      <c r="A46" s="12" t="s">
        <v>337</v>
      </c>
      <c r="B46" s="19" t="s">
        <v>458</v>
      </c>
      <c r="C46" s="20" t="s">
        <v>10</v>
      </c>
      <c r="D46" s="21">
        <v>702</v>
      </c>
      <c r="E46" s="13">
        <v>2219</v>
      </c>
      <c r="F46" s="13">
        <v>138.9</v>
      </c>
      <c r="G46" s="26">
        <v>6.2595763857593509E-2</v>
      </c>
      <c r="H46" s="24"/>
    </row>
    <row r="47" spans="1:8" ht="31.2">
      <c r="A47" s="12" t="s">
        <v>395</v>
      </c>
      <c r="B47" s="19" t="s">
        <v>457</v>
      </c>
      <c r="C47" s="20" t="s">
        <v>0</v>
      </c>
      <c r="D47" s="21">
        <v>0</v>
      </c>
      <c r="E47" s="13">
        <v>2154.6</v>
      </c>
      <c r="F47" s="13">
        <v>0</v>
      </c>
      <c r="G47" s="26">
        <v>0</v>
      </c>
      <c r="H47" s="24"/>
    </row>
    <row r="48" spans="1:8" ht="31.2">
      <c r="A48" s="12" t="s">
        <v>13</v>
      </c>
      <c r="B48" s="19" t="s">
        <v>457</v>
      </c>
      <c r="C48" s="20" t="s">
        <v>10</v>
      </c>
      <c r="D48" s="21">
        <v>0</v>
      </c>
      <c r="E48" s="13">
        <v>2154.6</v>
      </c>
      <c r="F48" s="13">
        <v>0</v>
      </c>
      <c r="G48" s="26">
        <v>0</v>
      </c>
      <c r="H48" s="24"/>
    </row>
    <row r="49" spans="1:8">
      <c r="A49" s="12" t="s">
        <v>337</v>
      </c>
      <c r="B49" s="19" t="s">
        <v>457</v>
      </c>
      <c r="C49" s="20" t="s">
        <v>10</v>
      </c>
      <c r="D49" s="21">
        <v>702</v>
      </c>
      <c r="E49" s="13">
        <v>2154.6</v>
      </c>
      <c r="F49" s="13">
        <v>0</v>
      </c>
      <c r="G49" s="26">
        <v>0</v>
      </c>
      <c r="H49" s="24"/>
    </row>
    <row r="50" spans="1:8" ht="31.2">
      <c r="A50" s="12" t="s">
        <v>410</v>
      </c>
      <c r="B50" s="19" t="s">
        <v>456</v>
      </c>
      <c r="C50" s="20" t="s">
        <v>0</v>
      </c>
      <c r="D50" s="21">
        <v>0</v>
      </c>
      <c r="E50" s="13">
        <v>198.7</v>
      </c>
      <c r="F50" s="13">
        <v>0</v>
      </c>
      <c r="G50" s="26">
        <v>0</v>
      </c>
      <c r="H50" s="24"/>
    </row>
    <row r="51" spans="1:8" ht="31.2">
      <c r="A51" s="12" t="s">
        <v>13</v>
      </c>
      <c r="B51" s="19" t="s">
        <v>456</v>
      </c>
      <c r="C51" s="20" t="s">
        <v>10</v>
      </c>
      <c r="D51" s="21">
        <v>0</v>
      </c>
      <c r="E51" s="13">
        <v>198.7</v>
      </c>
      <c r="F51" s="13">
        <v>0</v>
      </c>
      <c r="G51" s="26">
        <v>0</v>
      </c>
      <c r="H51" s="24"/>
    </row>
    <row r="52" spans="1:8">
      <c r="A52" s="12" t="s">
        <v>337</v>
      </c>
      <c r="B52" s="19" t="s">
        <v>456</v>
      </c>
      <c r="C52" s="20" t="s">
        <v>10</v>
      </c>
      <c r="D52" s="21">
        <v>702</v>
      </c>
      <c r="E52" s="13">
        <v>198.7</v>
      </c>
      <c r="F52" s="13">
        <v>0</v>
      </c>
      <c r="G52" s="26">
        <v>0</v>
      </c>
      <c r="H52" s="24"/>
    </row>
    <row r="53" spans="1:8" ht="31.5" customHeight="1">
      <c r="A53" s="12" t="s">
        <v>455</v>
      </c>
      <c r="B53" s="19" t="s">
        <v>454</v>
      </c>
      <c r="C53" s="20" t="s">
        <v>0</v>
      </c>
      <c r="D53" s="21">
        <v>0</v>
      </c>
      <c r="E53" s="13">
        <v>8375.6</v>
      </c>
      <c r="F53" s="13">
        <v>2210.4</v>
      </c>
      <c r="G53" s="26">
        <v>0.2639094512631931</v>
      </c>
      <c r="H53" s="24"/>
    </row>
    <row r="54" spans="1:8" ht="31.2">
      <c r="A54" s="12" t="s">
        <v>13</v>
      </c>
      <c r="B54" s="19" t="s">
        <v>454</v>
      </c>
      <c r="C54" s="20" t="s">
        <v>10</v>
      </c>
      <c r="D54" s="21">
        <v>0</v>
      </c>
      <c r="E54" s="13">
        <v>8375.6</v>
      </c>
      <c r="F54" s="13">
        <v>2210.4</v>
      </c>
      <c r="G54" s="26">
        <v>0.2639094512631931</v>
      </c>
      <c r="H54" s="24"/>
    </row>
    <row r="55" spans="1:8">
      <c r="A55" s="12" t="s">
        <v>337</v>
      </c>
      <c r="B55" s="19" t="s">
        <v>454</v>
      </c>
      <c r="C55" s="20" t="s">
        <v>10</v>
      </c>
      <c r="D55" s="21">
        <v>702</v>
      </c>
      <c r="E55" s="13">
        <v>8375.6</v>
      </c>
      <c r="F55" s="13">
        <v>2210.4</v>
      </c>
      <c r="G55" s="26">
        <v>0.2639094512631931</v>
      </c>
      <c r="H55" s="24"/>
    </row>
    <row r="56" spans="1:8" ht="31.2">
      <c r="A56" s="12" t="s">
        <v>453</v>
      </c>
      <c r="B56" s="19" t="s">
        <v>452</v>
      </c>
      <c r="C56" s="20" t="s">
        <v>0</v>
      </c>
      <c r="D56" s="21">
        <v>0</v>
      </c>
      <c r="E56" s="13">
        <v>100</v>
      </c>
      <c r="F56" s="13">
        <v>0</v>
      </c>
      <c r="G56" s="26">
        <v>0</v>
      </c>
      <c r="H56" s="24"/>
    </row>
    <row r="57" spans="1:8" ht="75.75" customHeight="1">
      <c r="A57" s="12" t="s">
        <v>30</v>
      </c>
      <c r="B57" s="19" t="s">
        <v>452</v>
      </c>
      <c r="C57" s="20" t="s">
        <v>29</v>
      </c>
      <c r="D57" s="21">
        <v>0</v>
      </c>
      <c r="E57" s="13">
        <v>100</v>
      </c>
      <c r="F57" s="13">
        <v>0</v>
      </c>
      <c r="G57" s="26">
        <v>0</v>
      </c>
      <c r="H57" s="24"/>
    </row>
    <row r="58" spans="1:8">
      <c r="A58" s="12" t="s">
        <v>337</v>
      </c>
      <c r="B58" s="19" t="s">
        <v>452</v>
      </c>
      <c r="C58" s="20" t="s">
        <v>29</v>
      </c>
      <c r="D58" s="21">
        <v>702</v>
      </c>
      <c r="E58" s="13">
        <v>100</v>
      </c>
      <c r="F58" s="13">
        <v>0</v>
      </c>
      <c r="G58" s="26">
        <v>0</v>
      </c>
      <c r="H58" s="24"/>
    </row>
    <row r="59" spans="1:8" ht="31.2">
      <c r="A59" s="12" t="s">
        <v>451</v>
      </c>
      <c r="B59" s="19" t="s">
        <v>450</v>
      </c>
      <c r="C59" s="20" t="s">
        <v>0</v>
      </c>
      <c r="D59" s="21">
        <v>0</v>
      </c>
      <c r="E59" s="13">
        <v>15</v>
      </c>
      <c r="F59" s="13">
        <v>0</v>
      </c>
      <c r="G59" s="26">
        <v>0</v>
      </c>
      <c r="H59" s="24"/>
    </row>
    <row r="60" spans="1:8" ht="31.2">
      <c r="A60" s="12" t="s">
        <v>13</v>
      </c>
      <c r="B60" s="19" t="s">
        <v>450</v>
      </c>
      <c r="C60" s="20" t="s">
        <v>10</v>
      </c>
      <c r="D60" s="21">
        <v>0</v>
      </c>
      <c r="E60" s="13">
        <v>15</v>
      </c>
      <c r="F60" s="13">
        <v>0</v>
      </c>
      <c r="G60" s="26">
        <v>0</v>
      </c>
      <c r="H60" s="24"/>
    </row>
    <row r="61" spans="1:8">
      <c r="A61" s="12" t="s">
        <v>337</v>
      </c>
      <c r="B61" s="19" t="s">
        <v>450</v>
      </c>
      <c r="C61" s="20" t="s">
        <v>10</v>
      </c>
      <c r="D61" s="21">
        <v>702</v>
      </c>
      <c r="E61" s="13">
        <v>15</v>
      </c>
      <c r="F61" s="13">
        <v>0</v>
      </c>
      <c r="G61" s="26">
        <v>0</v>
      </c>
      <c r="H61" s="24"/>
    </row>
    <row r="62" spans="1:8" ht="31.2">
      <c r="A62" s="12" t="s">
        <v>449</v>
      </c>
      <c r="B62" s="19" t="s">
        <v>448</v>
      </c>
      <c r="C62" s="20" t="s">
        <v>0</v>
      </c>
      <c r="D62" s="21">
        <v>0</v>
      </c>
      <c r="E62" s="13">
        <v>213.4</v>
      </c>
      <c r="F62" s="13">
        <v>0</v>
      </c>
      <c r="G62" s="26">
        <v>0</v>
      </c>
      <c r="H62" s="24"/>
    </row>
    <row r="63" spans="1:8" ht="31.2">
      <c r="A63" s="12" t="s">
        <v>13</v>
      </c>
      <c r="B63" s="19" t="s">
        <v>448</v>
      </c>
      <c r="C63" s="20" t="s">
        <v>10</v>
      </c>
      <c r="D63" s="21">
        <v>0</v>
      </c>
      <c r="E63" s="13">
        <v>213.4</v>
      </c>
      <c r="F63" s="13">
        <v>0</v>
      </c>
      <c r="G63" s="26">
        <v>0</v>
      </c>
      <c r="H63" s="24"/>
    </row>
    <row r="64" spans="1:8">
      <c r="A64" s="12" t="s">
        <v>337</v>
      </c>
      <c r="B64" s="19" t="s">
        <v>448</v>
      </c>
      <c r="C64" s="20" t="s">
        <v>10</v>
      </c>
      <c r="D64" s="21">
        <v>702</v>
      </c>
      <c r="E64" s="13">
        <v>213.4</v>
      </c>
      <c r="F64" s="13">
        <v>0</v>
      </c>
      <c r="G64" s="26">
        <v>0</v>
      </c>
      <c r="H64" s="24"/>
    </row>
    <row r="65" spans="1:8" ht="31.2">
      <c r="A65" s="12" t="s">
        <v>149</v>
      </c>
      <c r="B65" s="19" t="s">
        <v>447</v>
      </c>
      <c r="C65" s="20" t="s">
        <v>0</v>
      </c>
      <c r="D65" s="21">
        <v>0</v>
      </c>
      <c r="E65" s="13">
        <v>121</v>
      </c>
      <c r="F65" s="13">
        <v>0</v>
      </c>
      <c r="G65" s="26">
        <v>0</v>
      </c>
      <c r="H65" s="24"/>
    </row>
    <row r="66" spans="1:8" ht="31.2">
      <c r="A66" s="12" t="s">
        <v>13</v>
      </c>
      <c r="B66" s="19" t="s">
        <v>447</v>
      </c>
      <c r="C66" s="20" t="s">
        <v>10</v>
      </c>
      <c r="D66" s="21">
        <v>0</v>
      </c>
      <c r="E66" s="13">
        <v>121</v>
      </c>
      <c r="F66" s="13">
        <v>0</v>
      </c>
      <c r="G66" s="26">
        <v>0</v>
      </c>
      <c r="H66" s="24"/>
    </row>
    <row r="67" spans="1:8" ht="31.2">
      <c r="A67" s="12" t="s">
        <v>119</v>
      </c>
      <c r="B67" s="19" t="s">
        <v>447</v>
      </c>
      <c r="C67" s="20" t="s">
        <v>10</v>
      </c>
      <c r="D67" s="21">
        <v>705</v>
      </c>
      <c r="E67" s="13">
        <v>121</v>
      </c>
      <c r="F67" s="13">
        <v>0</v>
      </c>
      <c r="G67" s="26">
        <v>0</v>
      </c>
      <c r="H67" s="24"/>
    </row>
    <row r="68" spans="1:8" ht="31.2">
      <c r="A68" s="12" t="s">
        <v>147</v>
      </c>
      <c r="B68" s="19" t="s">
        <v>446</v>
      </c>
      <c r="C68" s="20" t="s">
        <v>0</v>
      </c>
      <c r="D68" s="21">
        <v>0</v>
      </c>
      <c r="E68" s="13">
        <v>31115.1</v>
      </c>
      <c r="F68" s="13">
        <v>10996.7</v>
      </c>
      <c r="G68" s="26">
        <v>0.35342004364440421</v>
      </c>
      <c r="H68" s="24"/>
    </row>
    <row r="69" spans="1:8" ht="31.2">
      <c r="A69" s="12" t="s">
        <v>13</v>
      </c>
      <c r="B69" s="19" t="s">
        <v>446</v>
      </c>
      <c r="C69" s="20" t="s">
        <v>10</v>
      </c>
      <c r="D69" s="21">
        <v>0</v>
      </c>
      <c r="E69" s="13">
        <v>28913.5</v>
      </c>
      <c r="F69" s="13">
        <v>10931.5</v>
      </c>
      <c r="G69" s="26">
        <v>0.37807598526639807</v>
      </c>
      <c r="H69" s="24"/>
    </row>
    <row r="70" spans="1:8">
      <c r="A70" s="12" t="s">
        <v>337</v>
      </c>
      <c r="B70" s="19" t="s">
        <v>446</v>
      </c>
      <c r="C70" s="20" t="s">
        <v>10</v>
      </c>
      <c r="D70" s="21">
        <v>702</v>
      </c>
      <c r="E70" s="13">
        <v>28913.5</v>
      </c>
      <c r="F70" s="13">
        <v>10931.5</v>
      </c>
      <c r="G70" s="26">
        <v>0.37807598526639807</v>
      </c>
      <c r="H70" s="24"/>
    </row>
    <row r="71" spans="1:8">
      <c r="A71" s="12" t="s">
        <v>4</v>
      </c>
      <c r="B71" s="19" t="s">
        <v>446</v>
      </c>
      <c r="C71" s="20" t="s">
        <v>1</v>
      </c>
      <c r="D71" s="21">
        <v>0</v>
      </c>
      <c r="E71" s="13">
        <v>2201.6</v>
      </c>
      <c r="F71" s="13">
        <v>65.3</v>
      </c>
      <c r="G71" s="26">
        <v>2.9660247093023256E-2</v>
      </c>
      <c r="H71" s="24"/>
    </row>
    <row r="72" spans="1:8">
      <c r="A72" s="12" t="s">
        <v>337</v>
      </c>
      <c r="B72" s="19" t="s">
        <v>446</v>
      </c>
      <c r="C72" s="20" t="s">
        <v>1</v>
      </c>
      <c r="D72" s="21">
        <v>702</v>
      </c>
      <c r="E72" s="13">
        <v>2201.6</v>
      </c>
      <c r="F72" s="13">
        <v>65.3</v>
      </c>
      <c r="G72" s="26">
        <v>2.9660247093023256E-2</v>
      </c>
      <c r="H72" s="24"/>
    </row>
    <row r="73" spans="1:8" ht="124.8">
      <c r="A73" s="12" t="s">
        <v>445</v>
      </c>
      <c r="B73" s="19" t="s">
        <v>444</v>
      </c>
      <c r="C73" s="20" t="s">
        <v>0</v>
      </c>
      <c r="D73" s="21">
        <v>0</v>
      </c>
      <c r="E73" s="13">
        <v>392390.6</v>
      </c>
      <c r="F73" s="13">
        <v>80677.8</v>
      </c>
      <c r="G73" s="26">
        <v>0.20560584274954602</v>
      </c>
      <c r="H73" s="24"/>
    </row>
    <row r="74" spans="1:8" ht="75.75" customHeight="1">
      <c r="A74" s="12" t="s">
        <v>30</v>
      </c>
      <c r="B74" s="19" t="s">
        <v>444</v>
      </c>
      <c r="C74" s="20" t="s">
        <v>29</v>
      </c>
      <c r="D74" s="21">
        <v>0</v>
      </c>
      <c r="E74" s="13">
        <v>385269.3</v>
      </c>
      <c r="F74" s="13">
        <v>79500.100000000006</v>
      </c>
      <c r="G74" s="26">
        <v>0.20634942882809507</v>
      </c>
      <c r="H74" s="24"/>
    </row>
    <row r="75" spans="1:8">
      <c r="A75" s="12" t="s">
        <v>337</v>
      </c>
      <c r="B75" s="19" t="s">
        <v>444</v>
      </c>
      <c r="C75" s="20" t="s">
        <v>29</v>
      </c>
      <c r="D75" s="21">
        <v>702</v>
      </c>
      <c r="E75" s="13">
        <v>385269.3</v>
      </c>
      <c r="F75" s="13">
        <v>79500.100000000006</v>
      </c>
      <c r="G75" s="26">
        <v>0.20634942882809507</v>
      </c>
      <c r="H75" s="24"/>
    </row>
    <row r="76" spans="1:8" ht="31.2">
      <c r="A76" s="12" t="s">
        <v>13</v>
      </c>
      <c r="B76" s="19" t="s">
        <v>444</v>
      </c>
      <c r="C76" s="20" t="s">
        <v>10</v>
      </c>
      <c r="D76" s="21">
        <v>0</v>
      </c>
      <c r="E76" s="13">
        <v>7121.3</v>
      </c>
      <c r="F76" s="13">
        <v>1177.7</v>
      </c>
      <c r="G76" s="26">
        <v>0.16537710811228287</v>
      </c>
      <c r="H76" s="24"/>
    </row>
    <row r="77" spans="1:8">
      <c r="A77" s="12" t="s">
        <v>337</v>
      </c>
      <c r="B77" s="19" t="s">
        <v>444</v>
      </c>
      <c r="C77" s="20" t="s">
        <v>10</v>
      </c>
      <c r="D77" s="21">
        <v>702</v>
      </c>
      <c r="E77" s="13">
        <v>7121.3</v>
      </c>
      <c r="F77" s="13">
        <v>1177.7</v>
      </c>
      <c r="G77" s="26">
        <v>0.16537710811228287</v>
      </c>
      <c r="H77" s="24"/>
    </row>
    <row r="78" spans="1:8" ht="62.4">
      <c r="A78" s="12" t="s">
        <v>443</v>
      </c>
      <c r="B78" s="19" t="s">
        <v>441</v>
      </c>
      <c r="C78" s="20" t="s">
        <v>0</v>
      </c>
      <c r="D78" s="21">
        <v>0</v>
      </c>
      <c r="E78" s="13">
        <v>14707.4</v>
      </c>
      <c r="F78" s="13">
        <v>3478.4</v>
      </c>
      <c r="G78" s="26">
        <v>0.2365067924990141</v>
      </c>
      <c r="H78" s="24"/>
    </row>
    <row r="79" spans="1:8" ht="31.2">
      <c r="A79" s="12" t="s">
        <v>13</v>
      </c>
      <c r="B79" s="19" t="s">
        <v>441</v>
      </c>
      <c r="C79" s="20" t="s">
        <v>10</v>
      </c>
      <c r="D79" s="21">
        <v>0</v>
      </c>
      <c r="E79" s="13">
        <v>14707.4</v>
      </c>
      <c r="F79" s="13">
        <v>3478.4</v>
      </c>
      <c r="G79" s="26">
        <v>0.2365067924990141</v>
      </c>
      <c r="H79" s="24"/>
    </row>
    <row r="80" spans="1:8">
      <c r="A80" s="12" t="s">
        <v>442</v>
      </c>
      <c r="B80" s="19" t="s">
        <v>441</v>
      </c>
      <c r="C80" s="20" t="s">
        <v>10</v>
      </c>
      <c r="D80" s="21">
        <v>1004</v>
      </c>
      <c r="E80" s="13">
        <v>14707.4</v>
      </c>
      <c r="F80" s="13">
        <v>3478.4</v>
      </c>
      <c r="G80" s="26">
        <v>0.2365067924990141</v>
      </c>
      <c r="H80" s="24"/>
    </row>
    <row r="81" spans="1:8" ht="30" customHeight="1">
      <c r="A81" s="12" t="s">
        <v>440</v>
      </c>
      <c r="B81" s="19" t="s">
        <v>439</v>
      </c>
      <c r="C81" s="20" t="s">
        <v>0</v>
      </c>
      <c r="D81" s="21">
        <v>0</v>
      </c>
      <c r="E81" s="13">
        <v>28723.4</v>
      </c>
      <c r="F81" s="13">
        <v>0</v>
      </c>
      <c r="G81" s="26">
        <v>0</v>
      </c>
      <c r="H81" s="24"/>
    </row>
    <row r="82" spans="1:8" ht="31.2">
      <c r="A82" s="12" t="s">
        <v>13</v>
      </c>
      <c r="B82" s="19" t="s">
        <v>439</v>
      </c>
      <c r="C82" s="20" t="s">
        <v>10</v>
      </c>
      <c r="D82" s="21">
        <v>0</v>
      </c>
      <c r="E82" s="13">
        <v>28723.4</v>
      </c>
      <c r="F82" s="13">
        <v>0</v>
      </c>
      <c r="G82" s="26">
        <v>0</v>
      </c>
      <c r="H82" s="24"/>
    </row>
    <row r="83" spans="1:8">
      <c r="A83" s="12" t="s">
        <v>337</v>
      </c>
      <c r="B83" s="19" t="s">
        <v>439</v>
      </c>
      <c r="C83" s="20" t="s">
        <v>10</v>
      </c>
      <c r="D83" s="21">
        <v>702</v>
      </c>
      <c r="E83" s="13">
        <v>28723.4</v>
      </c>
      <c r="F83" s="13">
        <v>0</v>
      </c>
      <c r="G83" s="26">
        <v>0</v>
      </c>
      <c r="H83" s="24"/>
    </row>
    <row r="84" spans="1:8" ht="78">
      <c r="A84" s="12" t="s">
        <v>438</v>
      </c>
      <c r="B84" s="19" t="s">
        <v>437</v>
      </c>
      <c r="C84" s="20" t="s">
        <v>0</v>
      </c>
      <c r="D84" s="21">
        <v>0</v>
      </c>
      <c r="E84" s="13">
        <v>967.1</v>
      </c>
      <c r="F84" s="13">
        <v>0</v>
      </c>
      <c r="G84" s="26">
        <v>0</v>
      </c>
      <c r="H84" s="24"/>
    </row>
    <row r="85" spans="1:8" ht="31.2">
      <c r="A85" s="12" t="s">
        <v>13</v>
      </c>
      <c r="B85" s="19" t="s">
        <v>437</v>
      </c>
      <c r="C85" s="20" t="s">
        <v>10</v>
      </c>
      <c r="D85" s="21">
        <v>0</v>
      </c>
      <c r="E85" s="13">
        <v>967.1</v>
      </c>
      <c r="F85" s="13">
        <v>0</v>
      </c>
      <c r="G85" s="26">
        <v>0</v>
      </c>
      <c r="H85" s="24"/>
    </row>
    <row r="86" spans="1:8">
      <c r="A86" s="12" t="s">
        <v>337</v>
      </c>
      <c r="B86" s="19" t="s">
        <v>437</v>
      </c>
      <c r="C86" s="20" t="s">
        <v>10</v>
      </c>
      <c r="D86" s="21">
        <v>702</v>
      </c>
      <c r="E86" s="13">
        <v>967.1</v>
      </c>
      <c r="F86" s="13">
        <v>0</v>
      </c>
      <c r="G86" s="26">
        <v>0</v>
      </c>
      <c r="H86" s="24"/>
    </row>
    <row r="87" spans="1:8" ht="31.2">
      <c r="A87" s="12" t="s">
        <v>132</v>
      </c>
      <c r="B87" s="19" t="s">
        <v>436</v>
      </c>
      <c r="C87" s="20" t="s">
        <v>0</v>
      </c>
      <c r="D87" s="21">
        <v>0</v>
      </c>
      <c r="E87" s="13">
        <v>3357.6</v>
      </c>
      <c r="F87" s="13">
        <v>0</v>
      </c>
      <c r="G87" s="26">
        <v>0</v>
      </c>
      <c r="H87" s="24"/>
    </row>
    <row r="88" spans="1:8" ht="31.2">
      <c r="A88" s="12" t="s">
        <v>13</v>
      </c>
      <c r="B88" s="19" t="s">
        <v>436</v>
      </c>
      <c r="C88" s="20" t="s">
        <v>10</v>
      </c>
      <c r="D88" s="21">
        <v>0</v>
      </c>
      <c r="E88" s="13">
        <v>3357.6</v>
      </c>
      <c r="F88" s="13">
        <v>0</v>
      </c>
      <c r="G88" s="26">
        <v>0</v>
      </c>
      <c r="H88" s="24"/>
    </row>
    <row r="89" spans="1:8">
      <c r="A89" s="12" t="s">
        <v>337</v>
      </c>
      <c r="B89" s="19" t="s">
        <v>436</v>
      </c>
      <c r="C89" s="20" t="s">
        <v>10</v>
      </c>
      <c r="D89" s="21">
        <v>702</v>
      </c>
      <c r="E89" s="13">
        <v>3357.6</v>
      </c>
      <c r="F89" s="13">
        <v>0</v>
      </c>
      <c r="G89" s="26">
        <v>0</v>
      </c>
      <c r="H89" s="24"/>
    </row>
    <row r="90" spans="1:8" ht="62.4">
      <c r="A90" s="12" t="s">
        <v>435</v>
      </c>
      <c r="B90" s="19" t="s">
        <v>434</v>
      </c>
      <c r="C90" s="20" t="s">
        <v>0</v>
      </c>
      <c r="D90" s="21">
        <v>0</v>
      </c>
      <c r="E90" s="13">
        <v>100</v>
      </c>
      <c r="F90" s="13">
        <v>0</v>
      </c>
      <c r="G90" s="26">
        <v>0</v>
      </c>
      <c r="H90" s="24"/>
    </row>
    <row r="91" spans="1:8" ht="31.2">
      <c r="A91" s="12" t="s">
        <v>13</v>
      </c>
      <c r="B91" s="19" t="s">
        <v>434</v>
      </c>
      <c r="C91" s="20" t="s">
        <v>10</v>
      </c>
      <c r="D91" s="21">
        <v>0</v>
      </c>
      <c r="E91" s="13">
        <v>100</v>
      </c>
      <c r="F91" s="13">
        <v>0</v>
      </c>
      <c r="G91" s="26">
        <v>0</v>
      </c>
      <c r="H91" s="24"/>
    </row>
    <row r="92" spans="1:8">
      <c r="A92" s="12" t="s">
        <v>337</v>
      </c>
      <c r="B92" s="19" t="s">
        <v>434</v>
      </c>
      <c r="C92" s="20" t="s">
        <v>10</v>
      </c>
      <c r="D92" s="21">
        <v>702</v>
      </c>
      <c r="E92" s="13">
        <v>100</v>
      </c>
      <c r="F92" s="13">
        <v>0</v>
      </c>
      <c r="G92" s="26">
        <v>0</v>
      </c>
      <c r="H92" s="24"/>
    </row>
    <row r="93" spans="1:8" ht="31.2">
      <c r="A93" s="12" t="s">
        <v>433</v>
      </c>
      <c r="B93" s="19" t="s">
        <v>432</v>
      </c>
      <c r="C93" s="20" t="s">
        <v>0</v>
      </c>
      <c r="D93" s="21">
        <v>0</v>
      </c>
      <c r="E93" s="13">
        <v>35807.800000000003</v>
      </c>
      <c r="F93" s="13">
        <v>8706.2999999999993</v>
      </c>
      <c r="G93" s="26">
        <v>0.24313976284496669</v>
      </c>
      <c r="H93" s="24"/>
    </row>
    <row r="94" spans="1:8" ht="31.2">
      <c r="A94" s="12" t="s">
        <v>431</v>
      </c>
      <c r="B94" s="19" t="s">
        <v>430</v>
      </c>
      <c r="C94" s="20" t="s">
        <v>0</v>
      </c>
      <c r="D94" s="21">
        <v>0</v>
      </c>
      <c r="E94" s="13">
        <v>107</v>
      </c>
      <c r="F94" s="13">
        <v>0</v>
      </c>
      <c r="G94" s="26">
        <v>0</v>
      </c>
      <c r="H94" s="24"/>
    </row>
    <row r="95" spans="1:8" ht="31.2">
      <c r="A95" s="12" t="s">
        <v>13</v>
      </c>
      <c r="B95" s="19" t="s">
        <v>430</v>
      </c>
      <c r="C95" s="20" t="s">
        <v>10</v>
      </c>
      <c r="D95" s="21">
        <v>0</v>
      </c>
      <c r="E95" s="13">
        <v>107</v>
      </c>
      <c r="F95" s="13">
        <v>0</v>
      </c>
      <c r="G95" s="26">
        <v>0</v>
      </c>
      <c r="H95" s="24"/>
    </row>
    <row r="96" spans="1:8">
      <c r="A96" s="12" t="s">
        <v>336</v>
      </c>
      <c r="B96" s="19" t="s">
        <v>430</v>
      </c>
      <c r="C96" s="20" t="s">
        <v>10</v>
      </c>
      <c r="D96" s="21">
        <v>703</v>
      </c>
      <c r="E96" s="13">
        <v>107</v>
      </c>
      <c r="F96" s="13">
        <v>0</v>
      </c>
      <c r="G96" s="26">
        <v>0</v>
      </c>
      <c r="H96" s="24"/>
    </row>
    <row r="97" spans="1:8" ht="31.2">
      <c r="A97" s="12" t="s">
        <v>410</v>
      </c>
      <c r="B97" s="19" t="s">
        <v>429</v>
      </c>
      <c r="C97" s="20" t="s">
        <v>0</v>
      </c>
      <c r="D97" s="21">
        <v>0</v>
      </c>
      <c r="E97" s="13">
        <v>15</v>
      </c>
      <c r="F97" s="13">
        <v>0</v>
      </c>
      <c r="G97" s="26">
        <v>0</v>
      </c>
      <c r="H97" s="24"/>
    </row>
    <row r="98" spans="1:8" ht="31.2">
      <c r="A98" s="12" t="s">
        <v>13</v>
      </c>
      <c r="B98" s="19" t="s">
        <v>429</v>
      </c>
      <c r="C98" s="20" t="s">
        <v>10</v>
      </c>
      <c r="D98" s="21">
        <v>0</v>
      </c>
      <c r="E98" s="13">
        <v>15</v>
      </c>
      <c r="F98" s="13">
        <v>0</v>
      </c>
      <c r="G98" s="26">
        <v>0</v>
      </c>
      <c r="H98" s="24"/>
    </row>
    <row r="99" spans="1:8">
      <c r="A99" s="12" t="s">
        <v>336</v>
      </c>
      <c r="B99" s="19" t="s">
        <v>429</v>
      </c>
      <c r="C99" s="20" t="s">
        <v>10</v>
      </c>
      <c r="D99" s="21">
        <v>703</v>
      </c>
      <c r="E99" s="13">
        <v>15</v>
      </c>
      <c r="F99" s="13">
        <v>0</v>
      </c>
      <c r="G99" s="26">
        <v>0</v>
      </c>
      <c r="H99" s="24"/>
    </row>
    <row r="100" spans="1:8" ht="31.2">
      <c r="A100" s="12" t="s">
        <v>147</v>
      </c>
      <c r="B100" s="19" t="s">
        <v>428</v>
      </c>
      <c r="C100" s="20" t="s">
        <v>0</v>
      </c>
      <c r="D100" s="21">
        <v>0</v>
      </c>
      <c r="E100" s="13">
        <v>35324.800000000003</v>
      </c>
      <c r="F100" s="13">
        <v>8706.2999999999993</v>
      </c>
      <c r="G100" s="26">
        <v>0.24646424042032788</v>
      </c>
      <c r="H100" s="24"/>
    </row>
    <row r="101" spans="1:8" ht="75.75" customHeight="1">
      <c r="A101" s="12" t="s">
        <v>30</v>
      </c>
      <c r="B101" s="19" t="s">
        <v>428</v>
      </c>
      <c r="C101" s="20" t="s">
        <v>29</v>
      </c>
      <c r="D101" s="21">
        <v>0</v>
      </c>
      <c r="E101" s="13">
        <v>31987.7</v>
      </c>
      <c r="F101" s="13">
        <v>7811.6</v>
      </c>
      <c r="G101" s="26">
        <v>0.24420636682224731</v>
      </c>
      <c r="H101" s="24"/>
    </row>
    <row r="102" spans="1:8">
      <c r="A102" s="12" t="s">
        <v>336</v>
      </c>
      <c r="B102" s="19" t="s">
        <v>428</v>
      </c>
      <c r="C102" s="20" t="s">
        <v>29</v>
      </c>
      <c r="D102" s="21">
        <v>703</v>
      </c>
      <c r="E102" s="13">
        <v>31987.7</v>
      </c>
      <c r="F102" s="13">
        <v>7811.6</v>
      </c>
      <c r="G102" s="26">
        <v>0.24420636682224731</v>
      </c>
      <c r="H102" s="24"/>
    </row>
    <row r="103" spans="1:8" ht="31.2">
      <c r="A103" s="12" t="s">
        <v>13</v>
      </c>
      <c r="B103" s="19" t="s">
        <v>428</v>
      </c>
      <c r="C103" s="20" t="s">
        <v>10</v>
      </c>
      <c r="D103" s="21">
        <v>0</v>
      </c>
      <c r="E103" s="13">
        <v>2983.5</v>
      </c>
      <c r="F103" s="13">
        <v>894.7</v>
      </c>
      <c r="G103" s="26">
        <v>0.29988268811798224</v>
      </c>
      <c r="H103" s="24"/>
    </row>
    <row r="104" spans="1:8">
      <c r="A104" s="12" t="s">
        <v>336</v>
      </c>
      <c r="B104" s="19" t="s">
        <v>428</v>
      </c>
      <c r="C104" s="20" t="s">
        <v>10</v>
      </c>
      <c r="D104" s="21">
        <v>703</v>
      </c>
      <c r="E104" s="13">
        <v>2983.5</v>
      </c>
      <c r="F104" s="13">
        <v>894.7</v>
      </c>
      <c r="G104" s="26">
        <v>0.29988268811798224</v>
      </c>
      <c r="H104" s="24"/>
    </row>
    <row r="105" spans="1:8">
      <c r="A105" s="12" t="s">
        <v>4</v>
      </c>
      <c r="B105" s="19" t="s">
        <v>428</v>
      </c>
      <c r="C105" s="20" t="s">
        <v>1</v>
      </c>
      <c r="D105" s="21">
        <v>0</v>
      </c>
      <c r="E105" s="13">
        <v>353.6</v>
      </c>
      <c r="F105" s="13">
        <v>0</v>
      </c>
      <c r="G105" s="26">
        <v>0</v>
      </c>
      <c r="H105" s="24"/>
    </row>
    <row r="106" spans="1:8">
      <c r="A106" s="12" t="s">
        <v>336</v>
      </c>
      <c r="B106" s="19" t="s">
        <v>428</v>
      </c>
      <c r="C106" s="20" t="s">
        <v>1</v>
      </c>
      <c r="D106" s="21">
        <v>703</v>
      </c>
      <c r="E106" s="13">
        <v>353.6</v>
      </c>
      <c r="F106" s="13">
        <v>0</v>
      </c>
      <c r="G106" s="26">
        <v>0</v>
      </c>
      <c r="H106" s="24"/>
    </row>
    <row r="107" spans="1:8" ht="31.2">
      <c r="A107" s="12" t="s">
        <v>132</v>
      </c>
      <c r="B107" s="19" t="s">
        <v>427</v>
      </c>
      <c r="C107" s="20" t="s">
        <v>0</v>
      </c>
      <c r="D107" s="21">
        <v>0</v>
      </c>
      <c r="E107" s="13">
        <v>361</v>
      </c>
      <c r="F107" s="13">
        <v>0</v>
      </c>
      <c r="G107" s="26">
        <v>0</v>
      </c>
      <c r="H107" s="24"/>
    </row>
    <row r="108" spans="1:8" ht="31.2">
      <c r="A108" s="12" t="s">
        <v>13</v>
      </c>
      <c r="B108" s="19" t="s">
        <v>427</v>
      </c>
      <c r="C108" s="20" t="s">
        <v>10</v>
      </c>
      <c r="D108" s="21">
        <v>0</v>
      </c>
      <c r="E108" s="13">
        <v>361</v>
      </c>
      <c r="F108" s="13">
        <v>0</v>
      </c>
      <c r="G108" s="26">
        <v>0</v>
      </c>
      <c r="H108" s="24"/>
    </row>
    <row r="109" spans="1:8">
      <c r="A109" s="12" t="s">
        <v>336</v>
      </c>
      <c r="B109" s="19" t="s">
        <v>427</v>
      </c>
      <c r="C109" s="20" t="s">
        <v>10</v>
      </c>
      <c r="D109" s="21">
        <v>703</v>
      </c>
      <c r="E109" s="13">
        <v>361</v>
      </c>
      <c r="F109" s="13">
        <v>0</v>
      </c>
      <c r="G109" s="26">
        <v>0</v>
      </c>
      <c r="H109" s="24"/>
    </row>
    <row r="110" spans="1:8" ht="46.5" customHeight="1">
      <c r="A110" s="12" t="s">
        <v>426</v>
      </c>
      <c r="B110" s="19" t="s">
        <v>425</v>
      </c>
      <c r="C110" s="20" t="s">
        <v>0</v>
      </c>
      <c r="D110" s="21">
        <v>0</v>
      </c>
      <c r="E110" s="13">
        <v>14463.6</v>
      </c>
      <c r="F110" s="13">
        <v>2780</v>
      </c>
      <c r="G110" s="26">
        <v>0.19220664288282308</v>
      </c>
      <c r="H110" s="24"/>
    </row>
    <row r="111" spans="1:8" ht="31.2">
      <c r="A111" s="12" t="s">
        <v>424</v>
      </c>
      <c r="B111" s="19" t="s">
        <v>423</v>
      </c>
      <c r="C111" s="20" t="s">
        <v>0</v>
      </c>
      <c r="D111" s="21">
        <v>0</v>
      </c>
      <c r="E111" s="13">
        <v>10213.1</v>
      </c>
      <c r="F111" s="13">
        <v>2374.3000000000002</v>
      </c>
      <c r="G111" s="26">
        <v>0.23247593776620223</v>
      </c>
      <c r="H111" s="24"/>
    </row>
    <row r="112" spans="1:8" ht="31.2">
      <c r="A112" s="12" t="s">
        <v>217</v>
      </c>
      <c r="B112" s="19" t="s">
        <v>422</v>
      </c>
      <c r="C112" s="20" t="s">
        <v>0</v>
      </c>
      <c r="D112" s="21">
        <v>0</v>
      </c>
      <c r="E112" s="13">
        <v>2709</v>
      </c>
      <c r="F112" s="13">
        <v>651.79999999999995</v>
      </c>
      <c r="G112" s="26">
        <v>0.24060538944259874</v>
      </c>
      <c r="H112" s="24"/>
    </row>
    <row r="113" spans="1:8" ht="79.5" customHeight="1">
      <c r="A113" s="12" t="s">
        <v>30</v>
      </c>
      <c r="B113" s="19" t="s">
        <v>422</v>
      </c>
      <c r="C113" s="20" t="s">
        <v>29</v>
      </c>
      <c r="D113" s="21">
        <v>0</v>
      </c>
      <c r="E113" s="13">
        <v>2380</v>
      </c>
      <c r="F113" s="13">
        <v>560.20000000000005</v>
      </c>
      <c r="G113" s="26">
        <v>0.23537815126050421</v>
      </c>
      <c r="H113" s="24"/>
    </row>
    <row r="114" spans="1:8">
      <c r="A114" s="12" t="s">
        <v>183</v>
      </c>
      <c r="B114" s="19" t="s">
        <v>422</v>
      </c>
      <c r="C114" s="20" t="s">
        <v>29</v>
      </c>
      <c r="D114" s="21">
        <v>709</v>
      </c>
      <c r="E114" s="13">
        <v>2380</v>
      </c>
      <c r="F114" s="13">
        <v>560.20000000000005</v>
      </c>
      <c r="G114" s="26">
        <v>0.23537815126050421</v>
      </c>
      <c r="H114" s="24"/>
    </row>
    <row r="115" spans="1:8" ht="31.2">
      <c r="A115" s="12" t="s">
        <v>13</v>
      </c>
      <c r="B115" s="19" t="s">
        <v>422</v>
      </c>
      <c r="C115" s="20" t="s">
        <v>10</v>
      </c>
      <c r="D115" s="21">
        <v>0</v>
      </c>
      <c r="E115" s="13">
        <v>323.89999999999998</v>
      </c>
      <c r="F115" s="13">
        <v>91.5</v>
      </c>
      <c r="G115" s="26">
        <v>0.28249459709786973</v>
      </c>
      <c r="H115" s="24"/>
    </row>
    <row r="116" spans="1:8">
      <c r="A116" s="12" t="s">
        <v>183</v>
      </c>
      <c r="B116" s="19" t="s">
        <v>422</v>
      </c>
      <c r="C116" s="20" t="s">
        <v>10</v>
      </c>
      <c r="D116" s="21">
        <v>709</v>
      </c>
      <c r="E116" s="13">
        <v>323.89999999999998</v>
      </c>
      <c r="F116" s="13">
        <v>91.5</v>
      </c>
      <c r="G116" s="26">
        <v>0.28249459709786973</v>
      </c>
      <c r="H116" s="24"/>
    </row>
    <row r="117" spans="1:8">
      <c r="A117" s="12" t="s">
        <v>4</v>
      </c>
      <c r="B117" s="19" t="s">
        <v>422</v>
      </c>
      <c r="C117" s="20" t="s">
        <v>1</v>
      </c>
      <c r="D117" s="21">
        <v>0</v>
      </c>
      <c r="E117" s="13">
        <v>5.0999999999999996</v>
      </c>
      <c r="F117" s="13">
        <v>0</v>
      </c>
      <c r="G117" s="26">
        <v>0</v>
      </c>
      <c r="H117" s="24"/>
    </row>
    <row r="118" spans="1:8">
      <c r="A118" s="12" t="s">
        <v>183</v>
      </c>
      <c r="B118" s="19" t="s">
        <v>422</v>
      </c>
      <c r="C118" s="20" t="s">
        <v>1</v>
      </c>
      <c r="D118" s="21">
        <v>709</v>
      </c>
      <c r="E118" s="13">
        <v>5.0999999999999996</v>
      </c>
      <c r="F118" s="13">
        <v>0</v>
      </c>
      <c r="G118" s="26">
        <v>0</v>
      </c>
      <c r="H118" s="24"/>
    </row>
    <row r="119" spans="1:8" ht="31.2">
      <c r="A119" s="12" t="s">
        <v>147</v>
      </c>
      <c r="B119" s="19" t="s">
        <v>421</v>
      </c>
      <c r="C119" s="20" t="s">
        <v>0</v>
      </c>
      <c r="D119" s="21">
        <v>0</v>
      </c>
      <c r="E119" s="13">
        <v>7504.1</v>
      </c>
      <c r="F119" s="13">
        <v>1722.5</v>
      </c>
      <c r="G119" s="26">
        <v>0.2295411841526632</v>
      </c>
      <c r="H119" s="24"/>
    </row>
    <row r="120" spans="1:8" ht="79.5" customHeight="1">
      <c r="A120" s="12" t="s">
        <v>30</v>
      </c>
      <c r="B120" s="19" t="s">
        <v>421</v>
      </c>
      <c r="C120" s="20" t="s">
        <v>29</v>
      </c>
      <c r="D120" s="21">
        <v>0</v>
      </c>
      <c r="E120" s="13">
        <v>7424.1</v>
      </c>
      <c r="F120" s="13">
        <v>1722.5</v>
      </c>
      <c r="G120" s="26">
        <v>0.23201465497501381</v>
      </c>
      <c r="H120" s="24"/>
    </row>
    <row r="121" spans="1:8">
      <c r="A121" s="12" t="s">
        <v>183</v>
      </c>
      <c r="B121" s="19" t="s">
        <v>421</v>
      </c>
      <c r="C121" s="20" t="s">
        <v>29</v>
      </c>
      <c r="D121" s="21">
        <v>709</v>
      </c>
      <c r="E121" s="13">
        <v>7424.1</v>
      </c>
      <c r="F121" s="13">
        <v>1722.5</v>
      </c>
      <c r="G121" s="26">
        <v>0.23201465497501381</v>
      </c>
      <c r="H121" s="24"/>
    </row>
    <row r="122" spans="1:8" ht="31.2">
      <c r="A122" s="12" t="s">
        <v>13</v>
      </c>
      <c r="B122" s="19" t="s">
        <v>421</v>
      </c>
      <c r="C122" s="20" t="s">
        <v>10</v>
      </c>
      <c r="D122" s="21">
        <v>0</v>
      </c>
      <c r="E122" s="13">
        <v>80</v>
      </c>
      <c r="F122" s="13">
        <v>0</v>
      </c>
      <c r="G122" s="26">
        <v>0</v>
      </c>
      <c r="H122" s="24"/>
    </row>
    <row r="123" spans="1:8">
      <c r="A123" s="12" t="s">
        <v>183</v>
      </c>
      <c r="B123" s="19" t="s">
        <v>421</v>
      </c>
      <c r="C123" s="20" t="s">
        <v>10</v>
      </c>
      <c r="D123" s="21">
        <v>709</v>
      </c>
      <c r="E123" s="13">
        <v>80</v>
      </c>
      <c r="F123" s="13">
        <v>0</v>
      </c>
      <c r="G123" s="26">
        <v>0</v>
      </c>
      <c r="H123" s="24"/>
    </row>
    <row r="124" spans="1:8" ht="46.8">
      <c r="A124" s="12" t="s">
        <v>420</v>
      </c>
      <c r="B124" s="19" t="s">
        <v>419</v>
      </c>
      <c r="C124" s="20" t="s">
        <v>0</v>
      </c>
      <c r="D124" s="21">
        <v>0</v>
      </c>
      <c r="E124" s="13">
        <v>10</v>
      </c>
      <c r="F124" s="13">
        <v>0</v>
      </c>
      <c r="G124" s="26">
        <v>0</v>
      </c>
      <c r="H124" s="24"/>
    </row>
    <row r="125" spans="1:8" ht="61.5" customHeight="1">
      <c r="A125" s="12" t="s">
        <v>332</v>
      </c>
      <c r="B125" s="19" t="s">
        <v>418</v>
      </c>
      <c r="C125" s="20" t="s">
        <v>0</v>
      </c>
      <c r="D125" s="21">
        <v>0</v>
      </c>
      <c r="E125" s="13">
        <v>10</v>
      </c>
      <c r="F125" s="13">
        <v>0</v>
      </c>
      <c r="G125" s="26">
        <v>0</v>
      </c>
      <c r="H125" s="24"/>
    </row>
    <row r="126" spans="1:8" ht="31.2">
      <c r="A126" s="12" t="s">
        <v>13</v>
      </c>
      <c r="B126" s="19" t="s">
        <v>418</v>
      </c>
      <c r="C126" s="20" t="s">
        <v>10</v>
      </c>
      <c r="D126" s="21">
        <v>0</v>
      </c>
      <c r="E126" s="13">
        <v>10</v>
      </c>
      <c r="F126" s="13">
        <v>0</v>
      </c>
      <c r="G126" s="26">
        <v>0</v>
      </c>
      <c r="H126" s="24"/>
    </row>
    <row r="127" spans="1:8">
      <c r="A127" s="12" t="s">
        <v>183</v>
      </c>
      <c r="B127" s="19" t="s">
        <v>418</v>
      </c>
      <c r="C127" s="20" t="s">
        <v>10</v>
      </c>
      <c r="D127" s="21">
        <v>709</v>
      </c>
      <c r="E127" s="13">
        <v>10</v>
      </c>
      <c r="F127" s="13">
        <v>0</v>
      </c>
      <c r="G127" s="26">
        <v>0</v>
      </c>
      <c r="H127" s="24"/>
    </row>
    <row r="128" spans="1:8" ht="46.8">
      <c r="A128" s="12" t="s">
        <v>417</v>
      </c>
      <c r="B128" s="19" t="s">
        <v>416</v>
      </c>
      <c r="C128" s="20" t="s">
        <v>0</v>
      </c>
      <c r="D128" s="21">
        <v>0</v>
      </c>
      <c r="E128" s="13">
        <v>1199</v>
      </c>
      <c r="F128" s="13">
        <v>405.7</v>
      </c>
      <c r="G128" s="26">
        <v>0.33836530442035029</v>
      </c>
      <c r="H128" s="24"/>
    </row>
    <row r="129" spans="1:8" ht="62.4">
      <c r="A129" s="12" t="s">
        <v>415</v>
      </c>
      <c r="B129" s="19" t="s">
        <v>414</v>
      </c>
      <c r="C129" s="20" t="s">
        <v>0</v>
      </c>
      <c r="D129" s="21">
        <v>0</v>
      </c>
      <c r="E129" s="13">
        <v>1108.5</v>
      </c>
      <c r="F129" s="13">
        <v>405.7</v>
      </c>
      <c r="G129" s="26">
        <v>0.36599007668019845</v>
      </c>
      <c r="H129" s="24"/>
    </row>
    <row r="130" spans="1:8" ht="79.5" customHeight="1">
      <c r="A130" s="12" t="s">
        <v>30</v>
      </c>
      <c r="B130" s="19" t="s">
        <v>414</v>
      </c>
      <c r="C130" s="20" t="s">
        <v>29</v>
      </c>
      <c r="D130" s="21">
        <v>0</v>
      </c>
      <c r="E130" s="13">
        <v>100</v>
      </c>
      <c r="F130" s="13">
        <v>0</v>
      </c>
      <c r="G130" s="26">
        <v>0</v>
      </c>
      <c r="H130" s="24"/>
    </row>
    <row r="131" spans="1:8">
      <c r="A131" s="12" t="s">
        <v>183</v>
      </c>
      <c r="B131" s="19" t="s">
        <v>414</v>
      </c>
      <c r="C131" s="20" t="s">
        <v>29</v>
      </c>
      <c r="D131" s="21">
        <v>709</v>
      </c>
      <c r="E131" s="13">
        <v>100</v>
      </c>
      <c r="F131" s="13">
        <v>0</v>
      </c>
      <c r="G131" s="26">
        <v>0</v>
      </c>
      <c r="H131" s="24"/>
    </row>
    <row r="132" spans="1:8" ht="31.2">
      <c r="A132" s="12" t="s">
        <v>13</v>
      </c>
      <c r="B132" s="19" t="s">
        <v>414</v>
      </c>
      <c r="C132" s="20" t="s">
        <v>10</v>
      </c>
      <c r="D132" s="21">
        <v>0</v>
      </c>
      <c r="E132" s="13">
        <v>999.5</v>
      </c>
      <c r="F132" s="13">
        <v>405.7</v>
      </c>
      <c r="G132" s="26">
        <v>0.40590295147573785</v>
      </c>
      <c r="H132" s="24"/>
    </row>
    <row r="133" spans="1:8">
      <c r="A133" s="12" t="s">
        <v>183</v>
      </c>
      <c r="B133" s="19" t="s">
        <v>414</v>
      </c>
      <c r="C133" s="20" t="s">
        <v>10</v>
      </c>
      <c r="D133" s="21">
        <v>709</v>
      </c>
      <c r="E133" s="13">
        <v>999.5</v>
      </c>
      <c r="F133" s="13">
        <v>405.7</v>
      </c>
      <c r="G133" s="26">
        <v>0.40590295147573785</v>
      </c>
      <c r="H133" s="24"/>
    </row>
    <row r="134" spans="1:8" ht="31.2">
      <c r="A134" s="12" t="s">
        <v>87</v>
      </c>
      <c r="B134" s="19" t="s">
        <v>414</v>
      </c>
      <c r="C134" s="20" t="s">
        <v>85</v>
      </c>
      <c r="D134" s="21">
        <v>0</v>
      </c>
      <c r="E134" s="13">
        <v>9</v>
      </c>
      <c r="F134" s="13">
        <v>0</v>
      </c>
      <c r="G134" s="26">
        <v>0</v>
      </c>
      <c r="H134" s="24"/>
    </row>
    <row r="135" spans="1:8">
      <c r="A135" s="12" t="s">
        <v>337</v>
      </c>
      <c r="B135" s="19" t="s">
        <v>414</v>
      </c>
      <c r="C135" s="20" t="s">
        <v>85</v>
      </c>
      <c r="D135" s="21">
        <v>702</v>
      </c>
      <c r="E135" s="13">
        <v>9</v>
      </c>
      <c r="F135" s="13">
        <v>0</v>
      </c>
      <c r="G135" s="26">
        <v>0</v>
      </c>
      <c r="H135" s="24"/>
    </row>
    <row r="136" spans="1:8" ht="31.2">
      <c r="A136" s="12" t="s">
        <v>132</v>
      </c>
      <c r="B136" s="19" t="s">
        <v>413</v>
      </c>
      <c r="C136" s="20" t="s">
        <v>0</v>
      </c>
      <c r="D136" s="21">
        <v>0</v>
      </c>
      <c r="E136" s="13">
        <v>90.5</v>
      </c>
      <c r="F136" s="13">
        <v>0</v>
      </c>
      <c r="G136" s="26">
        <v>0</v>
      </c>
      <c r="H136" s="24"/>
    </row>
    <row r="137" spans="1:8" ht="31.2">
      <c r="A137" s="12" t="s">
        <v>13</v>
      </c>
      <c r="B137" s="19" t="s">
        <v>413</v>
      </c>
      <c r="C137" s="20" t="s">
        <v>10</v>
      </c>
      <c r="D137" s="21">
        <v>0</v>
      </c>
      <c r="E137" s="13">
        <v>90.5</v>
      </c>
      <c r="F137" s="13">
        <v>0</v>
      </c>
      <c r="G137" s="26">
        <v>0</v>
      </c>
      <c r="H137" s="24"/>
    </row>
    <row r="138" spans="1:8">
      <c r="A138" s="12" t="s">
        <v>183</v>
      </c>
      <c r="B138" s="19" t="s">
        <v>413</v>
      </c>
      <c r="C138" s="20" t="s">
        <v>10</v>
      </c>
      <c r="D138" s="21">
        <v>709</v>
      </c>
      <c r="E138" s="13">
        <v>90.5</v>
      </c>
      <c r="F138" s="13">
        <v>0</v>
      </c>
      <c r="G138" s="26">
        <v>0</v>
      </c>
      <c r="H138" s="24"/>
    </row>
    <row r="139" spans="1:8" ht="31.2">
      <c r="A139" s="12" t="s">
        <v>412</v>
      </c>
      <c r="B139" s="19" t="s">
        <v>411</v>
      </c>
      <c r="C139" s="20" t="s">
        <v>0</v>
      </c>
      <c r="D139" s="21">
        <v>0</v>
      </c>
      <c r="E139" s="13">
        <v>3041.5</v>
      </c>
      <c r="F139" s="13">
        <v>0</v>
      </c>
      <c r="G139" s="26">
        <v>0</v>
      </c>
      <c r="H139" s="24"/>
    </row>
    <row r="140" spans="1:8" ht="31.2">
      <c r="A140" s="12" t="s">
        <v>410</v>
      </c>
      <c r="B140" s="19" t="s">
        <v>409</v>
      </c>
      <c r="C140" s="20" t="s">
        <v>0</v>
      </c>
      <c r="D140" s="21">
        <v>0</v>
      </c>
      <c r="E140" s="13">
        <v>231.1</v>
      </c>
      <c r="F140" s="13">
        <v>0</v>
      </c>
      <c r="G140" s="26">
        <v>0</v>
      </c>
      <c r="H140" s="24"/>
    </row>
    <row r="141" spans="1:8" ht="31.2">
      <c r="A141" s="12" t="s">
        <v>13</v>
      </c>
      <c r="B141" s="19" t="s">
        <v>409</v>
      </c>
      <c r="C141" s="20" t="s">
        <v>10</v>
      </c>
      <c r="D141" s="21">
        <v>0</v>
      </c>
      <c r="E141" s="13">
        <v>231.1</v>
      </c>
      <c r="F141" s="13">
        <v>0</v>
      </c>
      <c r="G141" s="26">
        <v>0</v>
      </c>
      <c r="H141" s="24"/>
    </row>
    <row r="142" spans="1:8">
      <c r="A142" s="12" t="s">
        <v>94</v>
      </c>
      <c r="B142" s="19" t="s">
        <v>409</v>
      </c>
      <c r="C142" s="20" t="s">
        <v>10</v>
      </c>
      <c r="D142" s="21">
        <v>707</v>
      </c>
      <c r="E142" s="13">
        <v>231.1</v>
      </c>
      <c r="F142" s="13">
        <v>0</v>
      </c>
      <c r="G142" s="26">
        <v>0</v>
      </c>
      <c r="H142" s="24"/>
    </row>
    <row r="143" spans="1:8" ht="93.6">
      <c r="A143" s="12" t="s">
        <v>408</v>
      </c>
      <c r="B143" s="19" t="s">
        <v>407</v>
      </c>
      <c r="C143" s="20" t="s">
        <v>0</v>
      </c>
      <c r="D143" s="21">
        <v>0</v>
      </c>
      <c r="E143" s="13">
        <v>2810.4</v>
      </c>
      <c r="F143" s="13">
        <v>0</v>
      </c>
      <c r="G143" s="26">
        <v>0</v>
      </c>
      <c r="H143" s="24"/>
    </row>
    <row r="144" spans="1:8" ht="31.2">
      <c r="A144" s="12" t="s">
        <v>13</v>
      </c>
      <c r="B144" s="19" t="s">
        <v>407</v>
      </c>
      <c r="C144" s="20" t="s">
        <v>10</v>
      </c>
      <c r="D144" s="21">
        <v>0</v>
      </c>
      <c r="E144" s="13">
        <v>2810.4</v>
      </c>
      <c r="F144" s="13">
        <v>0</v>
      </c>
      <c r="G144" s="26">
        <v>0</v>
      </c>
      <c r="H144" s="24"/>
    </row>
    <row r="145" spans="1:8">
      <c r="A145" s="12" t="s">
        <v>94</v>
      </c>
      <c r="B145" s="19" t="s">
        <v>407</v>
      </c>
      <c r="C145" s="20" t="s">
        <v>10</v>
      </c>
      <c r="D145" s="21">
        <v>707</v>
      </c>
      <c r="E145" s="13">
        <v>2810.4</v>
      </c>
      <c r="F145" s="13">
        <v>0</v>
      </c>
      <c r="G145" s="26">
        <v>0</v>
      </c>
      <c r="H145" s="24"/>
    </row>
    <row r="146" spans="1:8" s="27" customFormat="1" ht="46.5" customHeight="1">
      <c r="A146" s="10" t="s">
        <v>406</v>
      </c>
      <c r="B146" s="16" t="s">
        <v>405</v>
      </c>
      <c r="C146" s="17" t="s">
        <v>0</v>
      </c>
      <c r="D146" s="18">
        <v>0</v>
      </c>
      <c r="E146" s="11">
        <v>40308.300000000003</v>
      </c>
      <c r="F146" s="11">
        <v>8263.5</v>
      </c>
      <c r="G146" s="25">
        <v>0.20500740542270449</v>
      </c>
      <c r="H146" s="23"/>
    </row>
    <row r="147" spans="1:8" ht="62.4">
      <c r="A147" s="12" t="s">
        <v>404</v>
      </c>
      <c r="B147" s="19" t="s">
        <v>403</v>
      </c>
      <c r="C147" s="20" t="s">
        <v>0</v>
      </c>
      <c r="D147" s="21">
        <v>0</v>
      </c>
      <c r="E147" s="13">
        <v>39160.6</v>
      </c>
      <c r="F147" s="13">
        <v>8004.7</v>
      </c>
      <c r="G147" s="26">
        <v>0.20440698048548797</v>
      </c>
      <c r="H147" s="24"/>
    </row>
    <row r="148" spans="1:8">
      <c r="A148" s="12" t="s">
        <v>402</v>
      </c>
      <c r="B148" s="19" t="s">
        <v>401</v>
      </c>
      <c r="C148" s="20" t="s">
        <v>0</v>
      </c>
      <c r="D148" s="21">
        <v>0</v>
      </c>
      <c r="E148" s="13">
        <v>1874.9</v>
      </c>
      <c r="F148" s="13">
        <v>450.4</v>
      </c>
      <c r="G148" s="26">
        <v>0.24022614539442103</v>
      </c>
      <c r="H148" s="24"/>
    </row>
    <row r="149" spans="1:8" ht="31.2">
      <c r="A149" s="12" t="s">
        <v>149</v>
      </c>
      <c r="B149" s="19" t="s">
        <v>400</v>
      </c>
      <c r="C149" s="20" t="s">
        <v>0</v>
      </c>
      <c r="D149" s="21">
        <v>0</v>
      </c>
      <c r="E149" s="13">
        <v>10</v>
      </c>
      <c r="F149" s="13">
        <v>0</v>
      </c>
      <c r="G149" s="26">
        <v>0</v>
      </c>
      <c r="H149" s="24"/>
    </row>
    <row r="150" spans="1:8" ht="31.2">
      <c r="A150" s="12" t="s">
        <v>13</v>
      </c>
      <c r="B150" s="19" t="s">
        <v>400</v>
      </c>
      <c r="C150" s="20" t="s">
        <v>10</v>
      </c>
      <c r="D150" s="21">
        <v>0</v>
      </c>
      <c r="E150" s="13">
        <v>10</v>
      </c>
      <c r="F150" s="13">
        <v>0</v>
      </c>
      <c r="G150" s="26">
        <v>0</v>
      </c>
      <c r="H150" s="24"/>
    </row>
    <row r="151" spans="1:8" ht="31.2">
      <c r="A151" s="12" t="s">
        <v>119</v>
      </c>
      <c r="B151" s="19" t="s">
        <v>400</v>
      </c>
      <c r="C151" s="20" t="s">
        <v>10</v>
      </c>
      <c r="D151" s="21">
        <v>705</v>
      </c>
      <c r="E151" s="13">
        <v>10</v>
      </c>
      <c r="F151" s="13">
        <v>0</v>
      </c>
      <c r="G151" s="26">
        <v>0</v>
      </c>
      <c r="H151" s="24"/>
    </row>
    <row r="152" spans="1:8" ht="31.2">
      <c r="A152" s="12" t="s">
        <v>147</v>
      </c>
      <c r="B152" s="19" t="s">
        <v>399</v>
      </c>
      <c r="C152" s="20" t="s">
        <v>0</v>
      </c>
      <c r="D152" s="21">
        <v>0</v>
      </c>
      <c r="E152" s="13">
        <v>1813.4</v>
      </c>
      <c r="F152" s="13">
        <v>450.4</v>
      </c>
      <c r="G152" s="26">
        <v>0.24837322157273628</v>
      </c>
      <c r="H152" s="24"/>
    </row>
    <row r="153" spans="1:8" ht="79.5" customHeight="1">
      <c r="A153" s="12" t="s">
        <v>30</v>
      </c>
      <c r="B153" s="19" t="s">
        <v>399</v>
      </c>
      <c r="C153" s="20" t="s">
        <v>29</v>
      </c>
      <c r="D153" s="21">
        <v>0</v>
      </c>
      <c r="E153" s="13">
        <v>1570.4</v>
      </c>
      <c r="F153" s="13">
        <v>398.8</v>
      </c>
      <c r="G153" s="26">
        <v>0.25394803871625066</v>
      </c>
      <c r="H153" s="24"/>
    </row>
    <row r="154" spans="1:8">
      <c r="A154" s="12" t="s">
        <v>72</v>
      </c>
      <c r="B154" s="19" t="s">
        <v>399</v>
      </c>
      <c r="C154" s="20" t="s">
        <v>29</v>
      </c>
      <c r="D154" s="21">
        <v>801</v>
      </c>
      <c r="E154" s="13">
        <v>1570.4</v>
      </c>
      <c r="F154" s="13">
        <v>398.8</v>
      </c>
      <c r="G154" s="26">
        <v>0.25394803871625066</v>
      </c>
      <c r="H154" s="24"/>
    </row>
    <row r="155" spans="1:8" ht="31.2">
      <c r="A155" s="12" t="s">
        <v>13</v>
      </c>
      <c r="B155" s="19" t="s">
        <v>399</v>
      </c>
      <c r="C155" s="20" t="s">
        <v>10</v>
      </c>
      <c r="D155" s="21">
        <v>0</v>
      </c>
      <c r="E155" s="13">
        <v>235.6</v>
      </c>
      <c r="F155" s="13">
        <v>51.6</v>
      </c>
      <c r="G155" s="26">
        <v>0.21901528013582344</v>
      </c>
      <c r="H155" s="24"/>
    </row>
    <row r="156" spans="1:8">
      <c r="A156" s="12" t="s">
        <v>72</v>
      </c>
      <c r="B156" s="19" t="s">
        <v>399</v>
      </c>
      <c r="C156" s="20" t="s">
        <v>10</v>
      </c>
      <c r="D156" s="21">
        <v>801</v>
      </c>
      <c r="E156" s="13">
        <v>235.6</v>
      </c>
      <c r="F156" s="13">
        <v>51.6</v>
      </c>
      <c r="G156" s="26">
        <v>0.21901528013582344</v>
      </c>
      <c r="H156" s="24"/>
    </row>
    <row r="157" spans="1:8">
      <c r="A157" s="12" t="s">
        <v>4</v>
      </c>
      <c r="B157" s="19" t="s">
        <v>399</v>
      </c>
      <c r="C157" s="20" t="s">
        <v>1</v>
      </c>
      <c r="D157" s="21">
        <v>0</v>
      </c>
      <c r="E157" s="13">
        <v>7.4</v>
      </c>
      <c r="F157" s="13">
        <v>0</v>
      </c>
      <c r="G157" s="26">
        <v>0</v>
      </c>
      <c r="H157" s="24"/>
    </row>
    <row r="158" spans="1:8">
      <c r="A158" s="12" t="s">
        <v>72</v>
      </c>
      <c r="B158" s="19" t="s">
        <v>399</v>
      </c>
      <c r="C158" s="20" t="s">
        <v>1</v>
      </c>
      <c r="D158" s="21">
        <v>801</v>
      </c>
      <c r="E158" s="13">
        <v>7.4</v>
      </c>
      <c r="F158" s="13">
        <v>0</v>
      </c>
      <c r="G158" s="26">
        <v>0</v>
      </c>
      <c r="H158" s="24"/>
    </row>
    <row r="159" spans="1:8" ht="31.2">
      <c r="A159" s="12" t="s">
        <v>132</v>
      </c>
      <c r="B159" s="19" t="s">
        <v>398</v>
      </c>
      <c r="C159" s="20" t="s">
        <v>0</v>
      </c>
      <c r="D159" s="21">
        <v>0</v>
      </c>
      <c r="E159" s="13">
        <v>51.5</v>
      </c>
      <c r="F159" s="13">
        <v>0</v>
      </c>
      <c r="G159" s="26">
        <v>0</v>
      </c>
      <c r="H159" s="24"/>
    </row>
    <row r="160" spans="1:8" ht="31.2">
      <c r="A160" s="12" t="s">
        <v>13</v>
      </c>
      <c r="B160" s="19" t="s">
        <v>398</v>
      </c>
      <c r="C160" s="20" t="s">
        <v>10</v>
      </c>
      <c r="D160" s="21">
        <v>0</v>
      </c>
      <c r="E160" s="13">
        <v>51.5</v>
      </c>
      <c r="F160" s="13">
        <v>0</v>
      </c>
      <c r="G160" s="26">
        <v>0</v>
      </c>
      <c r="H160" s="24"/>
    </row>
    <row r="161" spans="1:8">
      <c r="A161" s="12" t="s">
        <v>72</v>
      </c>
      <c r="B161" s="19" t="s">
        <v>398</v>
      </c>
      <c r="C161" s="20" t="s">
        <v>10</v>
      </c>
      <c r="D161" s="21">
        <v>801</v>
      </c>
      <c r="E161" s="13">
        <v>51.5</v>
      </c>
      <c r="F161" s="13">
        <v>0</v>
      </c>
      <c r="G161" s="26">
        <v>0</v>
      </c>
      <c r="H161" s="24"/>
    </row>
    <row r="162" spans="1:8" ht="31.2">
      <c r="A162" s="12" t="s">
        <v>397</v>
      </c>
      <c r="B162" s="19" t="s">
        <v>396</v>
      </c>
      <c r="C162" s="20" t="s">
        <v>0</v>
      </c>
      <c r="D162" s="21">
        <v>0</v>
      </c>
      <c r="E162" s="13">
        <v>19339.7</v>
      </c>
      <c r="F162" s="13">
        <v>3914.4</v>
      </c>
      <c r="G162" s="26">
        <v>0.20240231234197015</v>
      </c>
      <c r="H162" s="24"/>
    </row>
    <row r="163" spans="1:8" ht="31.2">
      <c r="A163" s="12" t="s">
        <v>395</v>
      </c>
      <c r="B163" s="19" t="s">
        <v>394</v>
      </c>
      <c r="C163" s="20" t="s">
        <v>0</v>
      </c>
      <c r="D163" s="21">
        <v>0</v>
      </c>
      <c r="E163" s="13">
        <v>800</v>
      </c>
      <c r="F163" s="13">
        <v>0</v>
      </c>
      <c r="G163" s="26">
        <v>0</v>
      </c>
      <c r="H163" s="24"/>
    </row>
    <row r="164" spans="1:8" ht="31.2">
      <c r="A164" s="12" t="s">
        <v>13</v>
      </c>
      <c r="B164" s="19" t="s">
        <v>394</v>
      </c>
      <c r="C164" s="20" t="s">
        <v>10</v>
      </c>
      <c r="D164" s="21">
        <v>0</v>
      </c>
      <c r="E164" s="13">
        <v>800</v>
      </c>
      <c r="F164" s="13">
        <v>0</v>
      </c>
      <c r="G164" s="26">
        <v>0</v>
      </c>
      <c r="H164" s="24"/>
    </row>
    <row r="165" spans="1:8">
      <c r="A165" s="12" t="s">
        <v>72</v>
      </c>
      <c r="B165" s="19" t="s">
        <v>394</v>
      </c>
      <c r="C165" s="20" t="s">
        <v>10</v>
      </c>
      <c r="D165" s="21">
        <v>801</v>
      </c>
      <c r="E165" s="13">
        <v>800</v>
      </c>
      <c r="F165" s="13">
        <v>0</v>
      </c>
      <c r="G165" s="26">
        <v>0</v>
      </c>
      <c r="H165" s="24"/>
    </row>
    <row r="166" spans="1:8" ht="31.2">
      <c r="A166" s="12" t="s">
        <v>149</v>
      </c>
      <c r="B166" s="19" t="s">
        <v>393</v>
      </c>
      <c r="C166" s="20" t="s">
        <v>0</v>
      </c>
      <c r="D166" s="21">
        <v>0</v>
      </c>
      <c r="E166" s="13">
        <v>10</v>
      </c>
      <c r="F166" s="13">
        <v>0</v>
      </c>
      <c r="G166" s="26">
        <v>0</v>
      </c>
      <c r="H166" s="24"/>
    </row>
    <row r="167" spans="1:8" ht="31.2">
      <c r="A167" s="12" t="s">
        <v>13</v>
      </c>
      <c r="B167" s="19" t="s">
        <v>393</v>
      </c>
      <c r="C167" s="20" t="s">
        <v>10</v>
      </c>
      <c r="D167" s="21">
        <v>0</v>
      </c>
      <c r="E167" s="13">
        <v>10</v>
      </c>
      <c r="F167" s="13">
        <v>0</v>
      </c>
      <c r="G167" s="26">
        <v>0</v>
      </c>
      <c r="H167" s="24"/>
    </row>
    <row r="168" spans="1:8" ht="31.2">
      <c r="A168" s="12" t="s">
        <v>119</v>
      </c>
      <c r="B168" s="19" t="s">
        <v>393</v>
      </c>
      <c r="C168" s="20" t="s">
        <v>10</v>
      </c>
      <c r="D168" s="21">
        <v>705</v>
      </c>
      <c r="E168" s="13">
        <v>10</v>
      </c>
      <c r="F168" s="13">
        <v>0</v>
      </c>
      <c r="G168" s="26">
        <v>0</v>
      </c>
      <c r="H168" s="24"/>
    </row>
    <row r="169" spans="1:8" ht="31.2">
      <c r="A169" s="12" t="s">
        <v>147</v>
      </c>
      <c r="B169" s="19" t="s">
        <v>392</v>
      </c>
      <c r="C169" s="20" t="s">
        <v>0</v>
      </c>
      <c r="D169" s="21">
        <v>0</v>
      </c>
      <c r="E169" s="13">
        <v>15466.1</v>
      </c>
      <c r="F169" s="13">
        <v>3914.4</v>
      </c>
      <c r="G169" s="26">
        <v>0.25309547979128544</v>
      </c>
      <c r="H169" s="24"/>
    </row>
    <row r="170" spans="1:8" ht="79.5" customHeight="1">
      <c r="A170" s="12" t="s">
        <v>30</v>
      </c>
      <c r="B170" s="19" t="s">
        <v>392</v>
      </c>
      <c r="C170" s="20" t="s">
        <v>29</v>
      </c>
      <c r="D170" s="21">
        <v>0</v>
      </c>
      <c r="E170" s="13">
        <v>13509.2</v>
      </c>
      <c r="F170" s="13">
        <v>3318.7</v>
      </c>
      <c r="G170" s="26">
        <v>0.24566221537914901</v>
      </c>
      <c r="H170" s="24"/>
    </row>
    <row r="171" spans="1:8">
      <c r="A171" s="12" t="s">
        <v>72</v>
      </c>
      <c r="B171" s="19" t="s">
        <v>392</v>
      </c>
      <c r="C171" s="20" t="s">
        <v>29</v>
      </c>
      <c r="D171" s="21">
        <v>801</v>
      </c>
      <c r="E171" s="13">
        <v>13509.2</v>
      </c>
      <c r="F171" s="13">
        <v>3318.7</v>
      </c>
      <c r="G171" s="26">
        <v>0.24566221537914901</v>
      </c>
      <c r="H171" s="24"/>
    </row>
    <row r="172" spans="1:8" ht="31.2">
      <c r="A172" s="12" t="s">
        <v>13</v>
      </c>
      <c r="B172" s="19" t="s">
        <v>392</v>
      </c>
      <c r="C172" s="20" t="s">
        <v>10</v>
      </c>
      <c r="D172" s="21">
        <v>0</v>
      </c>
      <c r="E172" s="13">
        <v>1943.8</v>
      </c>
      <c r="F172" s="13">
        <v>595.70000000000005</v>
      </c>
      <c r="G172" s="26">
        <v>0.30646157012038278</v>
      </c>
      <c r="H172" s="24"/>
    </row>
    <row r="173" spans="1:8">
      <c r="A173" s="12" t="s">
        <v>72</v>
      </c>
      <c r="B173" s="19" t="s">
        <v>392</v>
      </c>
      <c r="C173" s="20" t="s">
        <v>10</v>
      </c>
      <c r="D173" s="21">
        <v>801</v>
      </c>
      <c r="E173" s="13">
        <v>1943.8</v>
      </c>
      <c r="F173" s="13">
        <v>595.70000000000005</v>
      </c>
      <c r="G173" s="26">
        <v>0.30646157012038278</v>
      </c>
      <c r="H173" s="24"/>
    </row>
    <row r="174" spans="1:8">
      <c r="A174" s="12" t="s">
        <v>4</v>
      </c>
      <c r="B174" s="19" t="s">
        <v>392</v>
      </c>
      <c r="C174" s="20" t="s">
        <v>1</v>
      </c>
      <c r="D174" s="21">
        <v>0</v>
      </c>
      <c r="E174" s="13">
        <v>13.1</v>
      </c>
      <c r="F174" s="13">
        <v>0</v>
      </c>
      <c r="G174" s="26">
        <v>0</v>
      </c>
      <c r="H174" s="24"/>
    </row>
    <row r="175" spans="1:8">
      <c r="A175" s="12" t="s">
        <v>72</v>
      </c>
      <c r="B175" s="19" t="s">
        <v>392</v>
      </c>
      <c r="C175" s="20" t="s">
        <v>1</v>
      </c>
      <c r="D175" s="21">
        <v>801</v>
      </c>
      <c r="E175" s="13">
        <v>13.1</v>
      </c>
      <c r="F175" s="13">
        <v>0</v>
      </c>
      <c r="G175" s="26">
        <v>0</v>
      </c>
      <c r="H175" s="24"/>
    </row>
    <row r="176" spans="1:8" ht="63" customHeight="1">
      <c r="A176" s="12" t="s">
        <v>391</v>
      </c>
      <c r="B176" s="19" t="s">
        <v>390</v>
      </c>
      <c r="C176" s="20" t="s">
        <v>0</v>
      </c>
      <c r="D176" s="21">
        <v>0</v>
      </c>
      <c r="E176" s="13">
        <v>203.4</v>
      </c>
      <c r="F176" s="13">
        <v>0</v>
      </c>
      <c r="G176" s="26">
        <v>0</v>
      </c>
      <c r="H176" s="24"/>
    </row>
    <row r="177" spans="1:8" ht="31.2">
      <c r="A177" s="12" t="s">
        <v>13</v>
      </c>
      <c r="B177" s="19" t="s">
        <v>390</v>
      </c>
      <c r="C177" s="20" t="s">
        <v>10</v>
      </c>
      <c r="D177" s="21">
        <v>0</v>
      </c>
      <c r="E177" s="13">
        <v>203.4</v>
      </c>
      <c r="F177" s="13">
        <v>0</v>
      </c>
      <c r="G177" s="26">
        <v>0</v>
      </c>
      <c r="H177" s="24"/>
    </row>
    <row r="178" spans="1:8">
      <c r="A178" s="12" t="s">
        <v>72</v>
      </c>
      <c r="B178" s="19" t="s">
        <v>390</v>
      </c>
      <c r="C178" s="20" t="s">
        <v>10</v>
      </c>
      <c r="D178" s="21">
        <v>801</v>
      </c>
      <c r="E178" s="13">
        <v>203.4</v>
      </c>
      <c r="F178" s="13">
        <v>0</v>
      </c>
      <c r="G178" s="26">
        <v>0</v>
      </c>
      <c r="H178" s="24"/>
    </row>
    <row r="179" spans="1:8" ht="109.2">
      <c r="A179" s="12" t="s">
        <v>389</v>
      </c>
      <c r="B179" s="19" t="s">
        <v>388</v>
      </c>
      <c r="C179" s="20" t="s">
        <v>0</v>
      </c>
      <c r="D179" s="21">
        <v>0</v>
      </c>
      <c r="E179" s="13">
        <v>1769.9</v>
      </c>
      <c r="F179" s="13">
        <v>0</v>
      </c>
      <c r="G179" s="26">
        <v>0</v>
      </c>
      <c r="H179" s="24"/>
    </row>
    <row r="180" spans="1:8" ht="31.2">
      <c r="A180" s="12" t="s">
        <v>13</v>
      </c>
      <c r="B180" s="19" t="s">
        <v>388</v>
      </c>
      <c r="C180" s="20" t="s">
        <v>10</v>
      </c>
      <c r="D180" s="21">
        <v>0</v>
      </c>
      <c r="E180" s="13">
        <v>1769.9</v>
      </c>
      <c r="F180" s="13">
        <v>0</v>
      </c>
      <c r="G180" s="26">
        <v>0</v>
      </c>
      <c r="H180" s="24"/>
    </row>
    <row r="181" spans="1:8">
      <c r="A181" s="12" t="s">
        <v>72</v>
      </c>
      <c r="B181" s="19" t="s">
        <v>388</v>
      </c>
      <c r="C181" s="20" t="s">
        <v>10</v>
      </c>
      <c r="D181" s="21">
        <v>801</v>
      </c>
      <c r="E181" s="13">
        <v>1769.9</v>
      </c>
      <c r="F181" s="13">
        <v>0</v>
      </c>
      <c r="G181" s="26">
        <v>0</v>
      </c>
      <c r="H181" s="24"/>
    </row>
    <row r="182" spans="1:8" ht="31.2">
      <c r="A182" s="12" t="s">
        <v>132</v>
      </c>
      <c r="B182" s="19" t="s">
        <v>387</v>
      </c>
      <c r="C182" s="20" t="s">
        <v>0</v>
      </c>
      <c r="D182" s="21">
        <v>0</v>
      </c>
      <c r="E182" s="13">
        <v>1090.3</v>
      </c>
      <c r="F182" s="13">
        <v>0</v>
      </c>
      <c r="G182" s="26">
        <v>0</v>
      </c>
      <c r="H182" s="24"/>
    </row>
    <row r="183" spans="1:8" ht="31.2">
      <c r="A183" s="12" t="s">
        <v>13</v>
      </c>
      <c r="B183" s="19" t="s">
        <v>387</v>
      </c>
      <c r="C183" s="20" t="s">
        <v>10</v>
      </c>
      <c r="D183" s="21">
        <v>0</v>
      </c>
      <c r="E183" s="13">
        <v>1090.3</v>
      </c>
      <c r="F183" s="13">
        <v>0</v>
      </c>
      <c r="G183" s="26">
        <v>0</v>
      </c>
      <c r="H183" s="24"/>
    </row>
    <row r="184" spans="1:8">
      <c r="A184" s="12" t="s">
        <v>72</v>
      </c>
      <c r="B184" s="19" t="s">
        <v>387</v>
      </c>
      <c r="C184" s="20" t="s">
        <v>10</v>
      </c>
      <c r="D184" s="21">
        <v>801</v>
      </c>
      <c r="E184" s="13">
        <v>1090.3</v>
      </c>
      <c r="F184" s="13">
        <v>0</v>
      </c>
      <c r="G184" s="26">
        <v>0</v>
      </c>
      <c r="H184" s="24"/>
    </row>
    <row r="185" spans="1:8" ht="31.2">
      <c r="A185" s="12" t="s">
        <v>386</v>
      </c>
      <c r="B185" s="19" t="s">
        <v>385</v>
      </c>
      <c r="C185" s="20" t="s">
        <v>0</v>
      </c>
      <c r="D185" s="21">
        <v>0</v>
      </c>
      <c r="E185" s="13">
        <v>9444.6</v>
      </c>
      <c r="F185" s="13">
        <v>1990.4</v>
      </c>
      <c r="G185" s="26">
        <v>0.21074476420388369</v>
      </c>
      <c r="H185" s="24"/>
    </row>
    <row r="186" spans="1:8" ht="46.8">
      <c r="A186" s="12" t="s">
        <v>384</v>
      </c>
      <c r="B186" s="19" t="s">
        <v>383</v>
      </c>
      <c r="C186" s="20" t="s">
        <v>0</v>
      </c>
      <c r="D186" s="21">
        <v>0</v>
      </c>
      <c r="E186" s="13">
        <v>222</v>
      </c>
      <c r="F186" s="13">
        <v>0</v>
      </c>
      <c r="G186" s="26">
        <v>0</v>
      </c>
      <c r="H186" s="24"/>
    </row>
    <row r="187" spans="1:8" ht="31.2">
      <c r="A187" s="12" t="s">
        <v>13</v>
      </c>
      <c r="B187" s="19" t="s">
        <v>383</v>
      </c>
      <c r="C187" s="20" t="s">
        <v>10</v>
      </c>
      <c r="D187" s="21">
        <v>0</v>
      </c>
      <c r="E187" s="13">
        <v>222</v>
      </c>
      <c r="F187" s="13">
        <v>0</v>
      </c>
      <c r="G187" s="26">
        <v>0</v>
      </c>
      <c r="H187" s="24"/>
    </row>
    <row r="188" spans="1:8">
      <c r="A188" s="12" t="s">
        <v>72</v>
      </c>
      <c r="B188" s="19" t="s">
        <v>383</v>
      </c>
      <c r="C188" s="20" t="s">
        <v>10</v>
      </c>
      <c r="D188" s="21">
        <v>801</v>
      </c>
      <c r="E188" s="13">
        <v>222</v>
      </c>
      <c r="F188" s="13">
        <v>0</v>
      </c>
      <c r="G188" s="26">
        <v>0</v>
      </c>
      <c r="H188" s="24"/>
    </row>
    <row r="189" spans="1:8" ht="31.2">
      <c r="A189" s="12" t="s">
        <v>149</v>
      </c>
      <c r="B189" s="19" t="s">
        <v>382</v>
      </c>
      <c r="C189" s="20" t="s">
        <v>0</v>
      </c>
      <c r="D189" s="21">
        <v>0</v>
      </c>
      <c r="E189" s="13">
        <v>10</v>
      </c>
      <c r="F189" s="13">
        <v>0</v>
      </c>
      <c r="G189" s="26">
        <v>0</v>
      </c>
      <c r="H189" s="24"/>
    </row>
    <row r="190" spans="1:8" ht="31.2">
      <c r="A190" s="12" t="s">
        <v>13</v>
      </c>
      <c r="B190" s="19" t="s">
        <v>382</v>
      </c>
      <c r="C190" s="20" t="s">
        <v>10</v>
      </c>
      <c r="D190" s="21">
        <v>0</v>
      </c>
      <c r="E190" s="13">
        <v>10</v>
      </c>
      <c r="F190" s="13">
        <v>0</v>
      </c>
      <c r="G190" s="26">
        <v>0</v>
      </c>
      <c r="H190" s="24"/>
    </row>
    <row r="191" spans="1:8" ht="31.2">
      <c r="A191" s="12" t="s">
        <v>119</v>
      </c>
      <c r="B191" s="19" t="s">
        <v>382</v>
      </c>
      <c r="C191" s="20" t="s">
        <v>10</v>
      </c>
      <c r="D191" s="21">
        <v>705</v>
      </c>
      <c r="E191" s="13">
        <v>10</v>
      </c>
      <c r="F191" s="13">
        <v>0</v>
      </c>
      <c r="G191" s="26">
        <v>0</v>
      </c>
      <c r="H191" s="24"/>
    </row>
    <row r="192" spans="1:8" ht="31.2">
      <c r="A192" s="12" t="s">
        <v>147</v>
      </c>
      <c r="B192" s="19" t="s">
        <v>381</v>
      </c>
      <c r="C192" s="20" t="s">
        <v>0</v>
      </c>
      <c r="D192" s="21">
        <v>0</v>
      </c>
      <c r="E192" s="13">
        <v>9031.1</v>
      </c>
      <c r="F192" s="13">
        <v>1990.4</v>
      </c>
      <c r="G192" s="26">
        <v>0.22039397194140248</v>
      </c>
      <c r="H192" s="24"/>
    </row>
    <row r="193" spans="1:8" ht="79.5" customHeight="1">
      <c r="A193" s="12" t="s">
        <v>30</v>
      </c>
      <c r="B193" s="19" t="s">
        <v>381</v>
      </c>
      <c r="C193" s="20" t="s">
        <v>29</v>
      </c>
      <c r="D193" s="21">
        <v>0</v>
      </c>
      <c r="E193" s="13">
        <v>8019.2</v>
      </c>
      <c r="F193" s="13">
        <v>1692.2</v>
      </c>
      <c r="G193" s="26">
        <v>0.2110185554668795</v>
      </c>
      <c r="H193" s="24"/>
    </row>
    <row r="194" spans="1:8">
      <c r="A194" s="12" t="s">
        <v>72</v>
      </c>
      <c r="B194" s="19" t="s">
        <v>381</v>
      </c>
      <c r="C194" s="20" t="s">
        <v>29</v>
      </c>
      <c r="D194" s="21">
        <v>801</v>
      </c>
      <c r="E194" s="13">
        <v>8019.2</v>
      </c>
      <c r="F194" s="13">
        <v>1692.2</v>
      </c>
      <c r="G194" s="26">
        <v>0.2110185554668795</v>
      </c>
      <c r="H194" s="24"/>
    </row>
    <row r="195" spans="1:8" ht="31.2">
      <c r="A195" s="12" t="s">
        <v>13</v>
      </c>
      <c r="B195" s="19" t="s">
        <v>381</v>
      </c>
      <c r="C195" s="20" t="s">
        <v>10</v>
      </c>
      <c r="D195" s="21">
        <v>0</v>
      </c>
      <c r="E195" s="13">
        <v>984.6</v>
      </c>
      <c r="F195" s="13">
        <v>298.2</v>
      </c>
      <c r="G195" s="26">
        <v>0.30286410725167578</v>
      </c>
      <c r="H195" s="24"/>
    </row>
    <row r="196" spans="1:8">
      <c r="A196" s="12" t="s">
        <v>72</v>
      </c>
      <c r="B196" s="19" t="s">
        <v>381</v>
      </c>
      <c r="C196" s="20" t="s">
        <v>10</v>
      </c>
      <c r="D196" s="21">
        <v>801</v>
      </c>
      <c r="E196" s="13">
        <v>984.6</v>
      </c>
      <c r="F196" s="13">
        <v>298.2</v>
      </c>
      <c r="G196" s="26">
        <v>0.30286410725167578</v>
      </c>
      <c r="H196" s="24"/>
    </row>
    <row r="197" spans="1:8">
      <c r="A197" s="12" t="s">
        <v>4</v>
      </c>
      <c r="B197" s="19" t="s">
        <v>381</v>
      </c>
      <c r="C197" s="20" t="s">
        <v>1</v>
      </c>
      <c r="D197" s="21">
        <v>0</v>
      </c>
      <c r="E197" s="13">
        <v>27.3</v>
      </c>
      <c r="F197" s="13">
        <v>0.1</v>
      </c>
      <c r="G197" s="26">
        <v>3.663003663003663E-3</v>
      </c>
      <c r="H197" s="24"/>
    </row>
    <row r="198" spans="1:8">
      <c r="A198" s="12" t="s">
        <v>72</v>
      </c>
      <c r="B198" s="19" t="s">
        <v>381</v>
      </c>
      <c r="C198" s="20" t="s">
        <v>1</v>
      </c>
      <c r="D198" s="21">
        <v>801</v>
      </c>
      <c r="E198" s="13">
        <v>27.3</v>
      </c>
      <c r="F198" s="13">
        <v>0.1</v>
      </c>
      <c r="G198" s="26">
        <v>3.663003663003663E-3</v>
      </c>
      <c r="H198" s="24"/>
    </row>
    <row r="199" spans="1:8" ht="31.2">
      <c r="A199" s="12" t="s">
        <v>132</v>
      </c>
      <c r="B199" s="19" t="s">
        <v>380</v>
      </c>
      <c r="C199" s="20" t="s">
        <v>0</v>
      </c>
      <c r="D199" s="21">
        <v>0</v>
      </c>
      <c r="E199" s="13">
        <v>181.5</v>
      </c>
      <c r="F199" s="13">
        <v>0</v>
      </c>
      <c r="G199" s="26">
        <v>0</v>
      </c>
      <c r="H199" s="24"/>
    </row>
    <row r="200" spans="1:8" ht="31.2">
      <c r="A200" s="12" t="s">
        <v>13</v>
      </c>
      <c r="B200" s="19" t="s">
        <v>380</v>
      </c>
      <c r="C200" s="20" t="s">
        <v>10</v>
      </c>
      <c r="D200" s="21">
        <v>0</v>
      </c>
      <c r="E200" s="13">
        <v>181.5</v>
      </c>
      <c r="F200" s="13">
        <v>0</v>
      </c>
      <c r="G200" s="26">
        <v>0</v>
      </c>
      <c r="H200" s="24"/>
    </row>
    <row r="201" spans="1:8">
      <c r="A201" s="12" t="s">
        <v>72</v>
      </c>
      <c r="B201" s="19" t="s">
        <v>380</v>
      </c>
      <c r="C201" s="20" t="s">
        <v>10</v>
      </c>
      <c r="D201" s="21">
        <v>801</v>
      </c>
      <c r="E201" s="13">
        <v>181.5</v>
      </c>
      <c r="F201" s="13">
        <v>0</v>
      </c>
      <c r="G201" s="26">
        <v>0</v>
      </c>
      <c r="H201" s="24"/>
    </row>
    <row r="202" spans="1:8" ht="46.8">
      <c r="A202" s="12" t="s">
        <v>379</v>
      </c>
      <c r="B202" s="19" t="s">
        <v>378</v>
      </c>
      <c r="C202" s="20" t="s">
        <v>0</v>
      </c>
      <c r="D202" s="21">
        <v>0</v>
      </c>
      <c r="E202" s="13">
        <v>8501.4</v>
      </c>
      <c r="F202" s="13">
        <v>1649.5</v>
      </c>
      <c r="G202" s="26">
        <v>0.19402686616322018</v>
      </c>
      <c r="H202" s="24"/>
    </row>
    <row r="203" spans="1:8" ht="31.2">
      <c r="A203" s="12" t="s">
        <v>377</v>
      </c>
      <c r="B203" s="19" t="s">
        <v>376</v>
      </c>
      <c r="C203" s="20" t="s">
        <v>0</v>
      </c>
      <c r="D203" s="21">
        <v>0</v>
      </c>
      <c r="E203" s="13">
        <v>14.4</v>
      </c>
      <c r="F203" s="13">
        <v>0</v>
      </c>
      <c r="G203" s="26">
        <v>0</v>
      </c>
      <c r="H203" s="24"/>
    </row>
    <row r="204" spans="1:8" ht="31.2">
      <c r="A204" s="12" t="s">
        <v>87</v>
      </c>
      <c r="B204" s="19" t="s">
        <v>376</v>
      </c>
      <c r="C204" s="20" t="s">
        <v>85</v>
      </c>
      <c r="D204" s="21">
        <v>0</v>
      </c>
      <c r="E204" s="13">
        <v>14.4</v>
      </c>
      <c r="F204" s="13">
        <v>0</v>
      </c>
      <c r="G204" s="26">
        <v>0</v>
      </c>
      <c r="H204" s="24"/>
    </row>
    <row r="205" spans="1:8">
      <c r="A205" s="12" t="s">
        <v>336</v>
      </c>
      <c r="B205" s="19" t="s">
        <v>376</v>
      </c>
      <c r="C205" s="20" t="s">
        <v>85</v>
      </c>
      <c r="D205" s="21">
        <v>703</v>
      </c>
      <c r="E205" s="13">
        <v>14.4</v>
      </c>
      <c r="F205" s="13">
        <v>0</v>
      </c>
      <c r="G205" s="26">
        <v>0</v>
      </c>
      <c r="H205" s="24"/>
    </row>
    <row r="206" spans="1:8" ht="31.2">
      <c r="A206" s="12" t="s">
        <v>149</v>
      </c>
      <c r="B206" s="19" t="s">
        <v>375</v>
      </c>
      <c r="C206" s="20" t="s">
        <v>0</v>
      </c>
      <c r="D206" s="21">
        <v>0</v>
      </c>
      <c r="E206" s="13">
        <v>16</v>
      </c>
      <c r="F206" s="13">
        <v>0</v>
      </c>
      <c r="G206" s="26">
        <v>0</v>
      </c>
      <c r="H206" s="24"/>
    </row>
    <row r="207" spans="1:8" ht="31.2">
      <c r="A207" s="12" t="s">
        <v>13</v>
      </c>
      <c r="B207" s="19" t="s">
        <v>375</v>
      </c>
      <c r="C207" s="20" t="s">
        <v>10</v>
      </c>
      <c r="D207" s="21">
        <v>0</v>
      </c>
      <c r="E207" s="13">
        <v>16</v>
      </c>
      <c r="F207" s="13">
        <v>0</v>
      </c>
      <c r="G207" s="26">
        <v>0</v>
      </c>
      <c r="H207" s="24"/>
    </row>
    <row r="208" spans="1:8" ht="31.2">
      <c r="A208" s="12" t="s">
        <v>119</v>
      </c>
      <c r="B208" s="19" t="s">
        <v>375</v>
      </c>
      <c r="C208" s="20" t="s">
        <v>10</v>
      </c>
      <c r="D208" s="21">
        <v>705</v>
      </c>
      <c r="E208" s="13">
        <v>16</v>
      </c>
      <c r="F208" s="13">
        <v>0</v>
      </c>
      <c r="G208" s="26">
        <v>0</v>
      </c>
      <c r="H208" s="24"/>
    </row>
    <row r="209" spans="1:8" ht="31.2">
      <c r="A209" s="12" t="s">
        <v>147</v>
      </c>
      <c r="B209" s="19" t="s">
        <v>374</v>
      </c>
      <c r="C209" s="20" t="s">
        <v>0</v>
      </c>
      <c r="D209" s="21">
        <v>0</v>
      </c>
      <c r="E209" s="13">
        <v>6986</v>
      </c>
      <c r="F209" s="13">
        <v>1649.5</v>
      </c>
      <c r="G209" s="26">
        <v>0.23611508731749212</v>
      </c>
      <c r="H209" s="24"/>
    </row>
    <row r="210" spans="1:8" ht="79.5" customHeight="1">
      <c r="A210" s="12" t="s">
        <v>30</v>
      </c>
      <c r="B210" s="19" t="s">
        <v>374</v>
      </c>
      <c r="C210" s="20" t="s">
        <v>29</v>
      </c>
      <c r="D210" s="21">
        <v>0</v>
      </c>
      <c r="E210" s="13">
        <v>6534.6</v>
      </c>
      <c r="F210" s="13">
        <v>1533</v>
      </c>
      <c r="G210" s="26">
        <v>0.23459737397851435</v>
      </c>
      <c r="H210" s="24"/>
    </row>
    <row r="211" spans="1:8">
      <c r="A211" s="12" t="s">
        <v>336</v>
      </c>
      <c r="B211" s="19" t="s">
        <v>374</v>
      </c>
      <c r="C211" s="20" t="s">
        <v>29</v>
      </c>
      <c r="D211" s="21">
        <v>703</v>
      </c>
      <c r="E211" s="13">
        <v>6534.6</v>
      </c>
      <c r="F211" s="13">
        <v>1533</v>
      </c>
      <c r="G211" s="26">
        <v>0.23459737397851435</v>
      </c>
      <c r="H211" s="24"/>
    </row>
    <row r="212" spans="1:8" ht="31.2">
      <c r="A212" s="12" t="s">
        <v>13</v>
      </c>
      <c r="B212" s="19" t="s">
        <v>374</v>
      </c>
      <c r="C212" s="20" t="s">
        <v>10</v>
      </c>
      <c r="D212" s="21">
        <v>0</v>
      </c>
      <c r="E212" s="13">
        <v>451.4</v>
      </c>
      <c r="F212" s="13">
        <v>116.4</v>
      </c>
      <c r="G212" s="26">
        <v>0.25786442179884805</v>
      </c>
      <c r="H212" s="24"/>
    </row>
    <row r="213" spans="1:8">
      <c r="A213" s="12" t="s">
        <v>336</v>
      </c>
      <c r="B213" s="19" t="s">
        <v>374</v>
      </c>
      <c r="C213" s="20" t="s">
        <v>10</v>
      </c>
      <c r="D213" s="21">
        <v>703</v>
      </c>
      <c r="E213" s="13">
        <v>451.4</v>
      </c>
      <c r="F213" s="13">
        <v>116.4</v>
      </c>
      <c r="G213" s="26">
        <v>0.25786442179884805</v>
      </c>
      <c r="H213" s="24"/>
    </row>
    <row r="214" spans="1:8" ht="31.2">
      <c r="A214" s="12" t="s">
        <v>132</v>
      </c>
      <c r="B214" s="19" t="s">
        <v>373</v>
      </c>
      <c r="C214" s="20" t="s">
        <v>0</v>
      </c>
      <c r="D214" s="21">
        <v>0</v>
      </c>
      <c r="E214" s="13">
        <v>1485</v>
      </c>
      <c r="F214" s="13">
        <v>0</v>
      </c>
      <c r="G214" s="26">
        <v>0</v>
      </c>
      <c r="H214" s="24"/>
    </row>
    <row r="215" spans="1:8" ht="31.2">
      <c r="A215" s="12" t="s">
        <v>13</v>
      </c>
      <c r="B215" s="19" t="s">
        <v>373</v>
      </c>
      <c r="C215" s="20" t="s">
        <v>10</v>
      </c>
      <c r="D215" s="21">
        <v>0</v>
      </c>
      <c r="E215" s="13">
        <v>1485</v>
      </c>
      <c r="F215" s="13">
        <v>0</v>
      </c>
      <c r="G215" s="26">
        <v>0</v>
      </c>
      <c r="H215" s="24"/>
    </row>
    <row r="216" spans="1:8">
      <c r="A216" s="12" t="s">
        <v>336</v>
      </c>
      <c r="B216" s="19" t="s">
        <v>373</v>
      </c>
      <c r="C216" s="20" t="s">
        <v>10</v>
      </c>
      <c r="D216" s="21">
        <v>703</v>
      </c>
      <c r="E216" s="13">
        <v>1485</v>
      </c>
      <c r="F216" s="13">
        <v>0</v>
      </c>
      <c r="G216" s="26">
        <v>0</v>
      </c>
      <c r="H216" s="24"/>
    </row>
    <row r="217" spans="1:8" ht="45.75" customHeight="1">
      <c r="A217" s="12" t="s">
        <v>372</v>
      </c>
      <c r="B217" s="19" t="s">
        <v>371</v>
      </c>
      <c r="C217" s="20" t="s">
        <v>0</v>
      </c>
      <c r="D217" s="21">
        <v>0</v>
      </c>
      <c r="E217" s="13">
        <v>1147.7</v>
      </c>
      <c r="F217" s="13">
        <v>258.8</v>
      </c>
      <c r="G217" s="26">
        <v>0.22549446719526009</v>
      </c>
      <c r="H217" s="24"/>
    </row>
    <row r="218" spans="1:8" ht="31.2">
      <c r="A218" s="12" t="s">
        <v>370</v>
      </c>
      <c r="B218" s="19" t="s">
        <v>369</v>
      </c>
      <c r="C218" s="20" t="s">
        <v>0</v>
      </c>
      <c r="D218" s="21">
        <v>0</v>
      </c>
      <c r="E218" s="13">
        <v>1147.7</v>
      </c>
      <c r="F218" s="13">
        <v>258.8</v>
      </c>
      <c r="G218" s="26">
        <v>0.22549446719526009</v>
      </c>
      <c r="H218" s="24"/>
    </row>
    <row r="219" spans="1:8" ht="31.2">
      <c r="A219" s="12" t="s">
        <v>31</v>
      </c>
      <c r="B219" s="19" t="s">
        <v>367</v>
      </c>
      <c r="C219" s="20" t="s">
        <v>0</v>
      </c>
      <c r="D219" s="21">
        <v>0</v>
      </c>
      <c r="E219" s="13">
        <v>1147.7</v>
      </c>
      <c r="F219" s="13">
        <v>258.8</v>
      </c>
      <c r="G219" s="26">
        <v>0.22549446719526009</v>
      </c>
      <c r="H219" s="24"/>
    </row>
    <row r="220" spans="1:8" ht="79.5" customHeight="1">
      <c r="A220" s="12" t="s">
        <v>30</v>
      </c>
      <c r="B220" s="19" t="s">
        <v>367</v>
      </c>
      <c r="C220" s="20" t="s">
        <v>29</v>
      </c>
      <c r="D220" s="21">
        <v>0</v>
      </c>
      <c r="E220" s="13">
        <v>1130</v>
      </c>
      <c r="F220" s="13">
        <v>258.8</v>
      </c>
      <c r="G220" s="26">
        <v>0.22902654867256639</v>
      </c>
      <c r="H220" s="24"/>
    </row>
    <row r="221" spans="1:8" ht="31.2">
      <c r="A221" s="12" t="s">
        <v>368</v>
      </c>
      <c r="B221" s="19" t="s">
        <v>367</v>
      </c>
      <c r="C221" s="20" t="s">
        <v>29</v>
      </c>
      <c r="D221" s="21">
        <v>804</v>
      </c>
      <c r="E221" s="13">
        <v>1130</v>
      </c>
      <c r="F221" s="13">
        <v>258.8</v>
      </c>
      <c r="G221" s="26">
        <v>0.22902654867256639</v>
      </c>
      <c r="H221" s="24"/>
    </row>
    <row r="222" spans="1:8" ht="31.2">
      <c r="A222" s="12" t="s">
        <v>13</v>
      </c>
      <c r="B222" s="19" t="s">
        <v>367</v>
      </c>
      <c r="C222" s="20" t="s">
        <v>10</v>
      </c>
      <c r="D222" s="21">
        <v>0</v>
      </c>
      <c r="E222" s="13">
        <v>17.7</v>
      </c>
      <c r="F222" s="13">
        <v>0</v>
      </c>
      <c r="G222" s="26">
        <v>0</v>
      </c>
      <c r="H222" s="24"/>
    </row>
    <row r="223" spans="1:8" ht="31.2">
      <c r="A223" s="12" t="s">
        <v>368</v>
      </c>
      <c r="B223" s="19" t="s">
        <v>367</v>
      </c>
      <c r="C223" s="20" t="s">
        <v>10</v>
      </c>
      <c r="D223" s="21">
        <v>804</v>
      </c>
      <c r="E223" s="13">
        <v>17.7</v>
      </c>
      <c r="F223" s="13">
        <v>0</v>
      </c>
      <c r="G223" s="26">
        <v>0</v>
      </c>
      <c r="H223" s="24"/>
    </row>
    <row r="224" spans="1:8" s="27" customFormat="1" ht="61.5" customHeight="1">
      <c r="A224" s="10" t="s">
        <v>366</v>
      </c>
      <c r="B224" s="16" t="s">
        <v>365</v>
      </c>
      <c r="C224" s="17" t="s">
        <v>0</v>
      </c>
      <c r="D224" s="18">
        <v>0</v>
      </c>
      <c r="E224" s="11">
        <v>129938.4</v>
      </c>
      <c r="F224" s="11">
        <v>3663.2</v>
      </c>
      <c r="G224" s="25">
        <v>2.8191820123997218E-2</v>
      </c>
      <c r="H224" s="23"/>
    </row>
    <row r="225" spans="1:8" ht="46.5" customHeight="1">
      <c r="A225" s="12" t="s">
        <v>364</v>
      </c>
      <c r="B225" s="19" t="s">
        <v>363</v>
      </c>
      <c r="C225" s="20" t="s">
        <v>0</v>
      </c>
      <c r="D225" s="21">
        <v>0</v>
      </c>
      <c r="E225" s="13">
        <v>948.5</v>
      </c>
      <c r="F225" s="13">
        <v>0</v>
      </c>
      <c r="G225" s="26">
        <v>0</v>
      </c>
      <c r="H225" s="24"/>
    </row>
    <row r="226" spans="1:8" ht="46.8">
      <c r="A226" s="12" t="s">
        <v>362</v>
      </c>
      <c r="B226" s="19" t="s">
        <v>361</v>
      </c>
      <c r="C226" s="20" t="s">
        <v>0</v>
      </c>
      <c r="D226" s="21">
        <v>0</v>
      </c>
      <c r="E226" s="13">
        <v>834</v>
      </c>
      <c r="F226" s="13">
        <v>0</v>
      </c>
      <c r="G226" s="26">
        <v>0</v>
      </c>
      <c r="H226" s="24"/>
    </row>
    <row r="227" spans="1:8" ht="31.2">
      <c r="A227" s="12" t="s">
        <v>360</v>
      </c>
      <c r="B227" s="19" t="s">
        <v>359</v>
      </c>
      <c r="C227" s="20" t="s">
        <v>0</v>
      </c>
      <c r="D227" s="21">
        <v>0</v>
      </c>
      <c r="E227" s="13">
        <v>834</v>
      </c>
      <c r="F227" s="13">
        <v>0</v>
      </c>
      <c r="G227" s="26">
        <v>0</v>
      </c>
      <c r="H227" s="24"/>
    </row>
    <row r="228" spans="1:8" ht="31.5" customHeight="1">
      <c r="A228" s="12" t="s">
        <v>177</v>
      </c>
      <c r="B228" s="19" t="s">
        <v>359</v>
      </c>
      <c r="C228" s="20" t="s">
        <v>174</v>
      </c>
      <c r="D228" s="21">
        <v>0</v>
      </c>
      <c r="E228" s="13">
        <v>834</v>
      </c>
      <c r="F228" s="13">
        <v>0</v>
      </c>
      <c r="G228" s="26">
        <v>0</v>
      </c>
      <c r="H228" s="24"/>
    </row>
    <row r="229" spans="1:8">
      <c r="A229" s="12" t="s">
        <v>337</v>
      </c>
      <c r="B229" s="19" t="s">
        <v>359</v>
      </c>
      <c r="C229" s="20" t="s">
        <v>174</v>
      </c>
      <c r="D229" s="21">
        <v>702</v>
      </c>
      <c r="E229" s="13">
        <v>834</v>
      </c>
      <c r="F229" s="13">
        <v>0</v>
      </c>
      <c r="G229" s="26">
        <v>0</v>
      </c>
      <c r="H229" s="24"/>
    </row>
    <row r="230" spans="1:8" ht="62.4">
      <c r="A230" s="12" t="s">
        <v>358</v>
      </c>
      <c r="B230" s="19" t="s">
        <v>357</v>
      </c>
      <c r="C230" s="20" t="s">
        <v>0</v>
      </c>
      <c r="D230" s="21">
        <v>0</v>
      </c>
      <c r="E230" s="13">
        <v>114.5</v>
      </c>
      <c r="F230" s="13">
        <v>0</v>
      </c>
      <c r="G230" s="26">
        <v>0</v>
      </c>
      <c r="H230" s="24"/>
    </row>
    <row r="231" spans="1:8" ht="31.5" customHeight="1">
      <c r="A231" s="12" t="s">
        <v>356</v>
      </c>
      <c r="B231" s="19" t="s">
        <v>355</v>
      </c>
      <c r="C231" s="20" t="s">
        <v>0</v>
      </c>
      <c r="D231" s="21">
        <v>0</v>
      </c>
      <c r="E231" s="13">
        <v>114.5</v>
      </c>
      <c r="F231" s="13">
        <v>0</v>
      </c>
      <c r="G231" s="26">
        <v>0</v>
      </c>
      <c r="H231" s="24"/>
    </row>
    <row r="232" spans="1:8" ht="31.2">
      <c r="A232" s="12" t="s">
        <v>13</v>
      </c>
      <c r="B232" s="19" t="s">
        <v>355</v>
      </c>
      <c r="C232" s="20" t="s">
        <v>10</v>
      </c>
      <c r="D232" s="21">
        <v>0</v>
      </c>
      <c r="E232" s="13">
        <v>4.2</v>
      </c>
      <c r="F232" s="13">
        <v>0</v>
      </c>
      <c r="G232" s="26">
        <v>0</v>
      </c>
      <c r="H232" s="24"/>
    </row>
    <row r="233" spans="1:8">
      <c r="A233" s="12" t="s">
        <v>3</v>
      </c>
      <c r="B233" s="19" t="s">
        <v>355</v>
      </c>
      <c r="C233" s="20" t="s">
        <v>10</v>
      </c>
      <c r="D233" s="21">
        <v>113</v>
      </c>
      <c r="E233" s="13">
        <v>4.2</v>
      </c>
      <c r="F233" s="13">
        <v>0</v>
      </c>
      <c r="G233" s="26">
        <v>0</v>
      </c>
      <c r="H233" s="24"/>
    </row>
    <row r="234" spans="1:8">
      <c r="A234" s="12" t="s">
        <v>4</v>
      </c>
      <c r="B234" s="19" t="s">
        <v>355</v>
      </c>
      <c r="C234" s="20" t="s">
        <v>1</v>
      </c>
      <c r="D234" s="21">
        <v>0</v>
      </c>
      <c r="E234" s="13">
        <v>110.3</v>
      </c>
      <c r="F234" s="13">
        <v>0</v>
      </c>
      <c r="G234" s="26">
        <v>0</v>
      </c>
      <c r="H234" s="24"/>
    </row>
    <row r="235" spans="1:8">
      <c r="A235" s="12" t="s">
        <v>3</v>
      </c>
      <c r="B235" s="19" t="s">
        <v>355</v>
      </c>
      <c r="C235" s="20" t="s">
        <v>1</v>
      </c>
      <c r="D235" s="21">
        <v>113</v>
      </c>
      <c r="E235" s="13">
        <v>110.3</v>
      </c>
      <c r="F235" s="13">
        <v>0</v>
      </c>
      <c r="G235" s="26">
        <v>0</v>
      </c>
      <c r="H235" s="24"/>
    </row>
    <row r="236" spans="1:8" ht="46.5" customHeight="1">
      <c r="A236" s="12" t="s">
        <v>354</v>
      </c>
      <c r="B236" s="19" t="s">
        <v>353</v>
      </c>
      <c r="C236" s="20" t="s">
        <v>0</v>
      </c>
      <c r="D236" s="21">
        <v>0</v>
      </c>
      <c r="E236" s="13">
        <v>112098.9</v>
      </c>
      <c r="F236" s="13">
        <v>62.5</v>
      </c>
      <c r="G236" s="26">
        <v>5.5754338356576202E-4</v>
      </c>
      <c r="H236" s="24"/>
    </row>
    <row r="237" spans="1:8" ht="46.8">
      <c r="A237" s="12" t="s">
        <v>352</v>
      </c>
      <c r="B237" s="19" t="s">
        <v>351</v>
      </c>
      <c r="C237" s="20" t="s">
        <v>0</v>
      </c>
      <c r="D237" s="21">
        <v>0</v>
      </c>
      <c r="E237" s="13">
        <v>111393.9</v>
      </c>
      <c r="F237" s="13">
        <v>0</v>
      </c>
      <c r="G237" s="26">
        <v>0</v>
      </c>
      <c r="H237" s="24"/>
    </row>
    <row r="238" spans="1:8" ht="31.2">
      <c r="A238" s="12" t="s">
        <v>350</v>
      </c>
      <c r="B238" s="19" t="s">
        <v>348</v>
      </c>
      <c r="C238" s="20" t="s">
        <v>0</v>
      </c>
      <c r="D238" s="21">
        <v>0</v>
      </c>
      <c r="E238" s="13">
        <v>111393.9</v>
      </c>
      <c r="F238" s="13">
        <v>0</v>
      </c>
      <c r="G238" s="26">
        <v>0</v>
      </c>
      <c r="H238" s="24"/>
    </row>
    <row r="239" spans="1:8" ht="30.75" customHeight="1">
      <c r="A239" s="12" t="s">
        <v>177</v>
      </c>
      <c r="B239" s="19" t="s">
        <v>348</v>
      </c>
      <c r="C239" s="20" t="s">
        <v>174</v>
      </c>
      <c r="D239" s="21">
        <v>0</v>
      </c>
      <c r="E239" s="13">
        <v>111393.9</v>
      </c>
      <c r="F239" s="13">
        <v>0</v>
      </c>
      <c r="G239" s="26">
        <v>0</v>
      </c>
      <c r="H239" s="24"/>
    </row>
    <row r="240" spans="1:8" ht="31.2">
      <c r="A240" s="12" t="s">
        <v>349</v>
      </c>
      <c r="B240" s="19" t="s">
        <v>348</v>
      </c>
      <c r="C240" s="20" t="s">
        <v>174</v>
      </c>
      <c r="D240" s="21">
        <v>605</v>
      </c>
      <c r="E240" s="13">
        <v>111393.9</v>
      </c>
      <c r="F240" s="13">
        <v>0</v>
      </c>
      <c r="G240" s="26">
        <v>0</v>
      </c>
      <c r="H240" s="24"/>
    </row>
    <row r="241" spans="1:8" ht="46.8">
      <c r="A241" s="12" t="s">
        <v>347</v>
      </c>
      <c r="B241" s="19" t="s">
        <v>346</v>
      </c>
      <c r="C241" s="20" t="s">
        <v>0</v>
      </c>
      <c r="D241" s="21">
        <v>0</v>
      </c>
      <c r="E241" s="13">
        <v>705</v>
      </c>
      <c r="F241" s="13">
        <v>62.5</v>
      </c>
      <c r="G241" s="26">
        <v>8.8652482269503549E-2</v>
      </c>
      <c r="H241" s="24"/>
    </row>
    <row r="242" spans="1:8" ht="77.25" customHeight="1">
      <c r="A242" s="12" t="s">
        <v>345</v>
      </c>
      <c r="B242" s="19" t="s">
        <v>343</v>
      </c>
      <c r="C242" s="20" t="s">
        <v>0</v>
      </c>
      <c r="D242" s="21">
        <v>0</v>
      </c>
      <c r="E242" s="13">
        <v>705</v>
      </c>
      <c r="F242" s="13">
        <v>62.5</v>
      </c>
      <c r="G242" s="26">
        <v>8.8652482269503549E-2</v>
      </c>
      <c r="H242" s="24"/>
    </row>
    <row r="243" spans="1:8" ht="31.2">
      <c r="A243" s="12" t="s">
        <v>13</v>
      </c>
      <c r="B243" s="19" t="s">
        <v>343</v>
      </c>
      <c r="C243" s="20" t="s">
        <v>10</v>
      </c>
      <c r="D243" s="21">
        <v>0</v>
      </c>
      <c r="E243" s="13">
        <v>705</v>
      </c>
      <c r="F243" s="13">
        <v>62.5</v>
      </c>
      <c r="G243" s="26">
        <v>8.8652482269503549E-2</v>
      </c>
      <c r="H243" s="24"/>
    </row>
    <row r="244" spans="1:8">
      <c r="A244" s="12" t="s">
        <v>344</v>
      </c>
      <c r="B244" s="19" t="s">
        <v>343</v>
      </c>
      <c r="C244" s="20" t="s">
        <v>10</v>
      </c>
      <c r="D244" s="21">
        <v>405</v>
      </c>
      <c r="E244" s="13">
        <v>705</v>
      </c>
      <c r="F244" s="13">
        <v>62.5</v>
      </c>
      <c r="G244" s="26">
        <v>8.8652482269503549E-2</v>
      </c>
      <c r="H244" s="24"/>
    </row>
    <row r="245" spans="1:8" ht="62.25" customHeight="1">
      <c r="A245" s="12" t="s">
        <v>342</v>
      </c>
      <c r="B245" s="19" t="s">
        <v>341</v>
      </c>
      <c r="C245" s="20" t="s">
        <v>0</v>
      </c>
      <c r="D245" s="21">
        <v>0</v>
      </c>
      <c r="E245" s="13">
        <v>1055.7</v>
      </c>
      <c r="F245" s="13">
        <v>0</v>
      </c>
      <c r="G245" s="26">
        <v>0</v>
      </c>
      <c r="H245" s="24"/>
    </row>
    <row r="246" spans="1:8" ht="46.8">
      <c r="A246" s="12" t="s">
        <v>340</v>
      </c>
      <c r="B246" s="19" t="s">
        <v>339</v>
      </c>
      <c r="C246" s="20" t="s">
        <v>0</v>
      </c>
      <c r="D246" s="21">
        <v>0</v>
      </c>
      <c r="E246" s="13">
        <v>1053.3</v>
      </c>
      <c r="F246" s="13">
        <v>0</v>
      </c>
      <c r="G246" s="26">
        <v>0</v>
      </c>
      <c r="H246" s="24"/>
    </row>
    <row r="247" spans="1:8" ht="63" customHeight="1">
      <c r="A247" s="12" t="s">
        <v>332</v>
      </c>
      <c r="B247" s="19" t="s">
        <v>335</v>
      </c>
      <c r="C247" s="20" t="s">
        <v>0</v>
      </c>
      <c r="D247" s="21">
        <v>0</v>
      </c>
      <c r="E247" s="13">
        <v>1053.3</v>
      </c>
      <c r="F247" s="13">
        <v>0</v>
      </c>
      <c r="G247" s="26">
        <v>0</v>
      </c>
      <c r="H247" s="24"/>
    </row>
    <row r="248" spans="1:8" ht="31.2">
      <c r="A248" s="12" t="s">
        <v>13</v>
      </c>
      <c r="B248" s="19" t="s">
        <v>335</v>
      </c>
      <c r="C248" s="20" t="s">
        <v>10</v>
      </c>
      <c r="D248" s="21">
        <v>0</v>
      </c>
      <c r="E248" s="13">
        <v>1053.3</v>
      </c>
      <c r="F248" s="13">
        <v>0</v>
      </c>
      <c r="G248" s="26">
        <v>0</v>
      </c>
      <c r="H248" s="24"/>
    </row>
    <row r="249" spans="1:8">
      <c r="A249" s="12" t="s">
        <v>338</v>
      </c>
      <c r="B249" s="19" t="s">
        <v>335</v>
      </c>
      <c r="C249" s="20" t="s">
        <v>10</v>
      </c>
      <c r="D249" s="21">
        <v>701</v>
      </c>
      <c r="E249" s="13">
        <v>609.6</v>
      </c>
      <c r="F249" s="13">
        <v>0</v>
      </c>
      <c r="G249" s="26">
        <v>0</v>
      </c>
      <c r="H249" s="24"/>
    </row>
    <row r="250" spans="1:8">
      <c r="A250" s="12" t="s">
        <v>337</v>
      </c>
      <c r="B250" s="19" t="s">
        <v>335</v>
      </c>
      <c r="C250" s="20" t="s">
        <v>10</v>
      </c>
      <c r="D250" s="21">
        <v>702</v>
      </c>
      <c r="E250" s="13">
        <v>58</v>
      </c>
      <c r="F250" s="13">
        <v>0</v>
      </c>
      <c r="G250" s="26">
        <v>0</v>
      </c>
      <c r="H250" s="24"/>
    </row>
    <row r="251" spans="1:8">
      <c r="A251" s="12" t="s">
        <v>336</v>
      </c>
      <c r="B251" s="19" t="s">
        <v>335</v>
      </c>
      <c r="C251" s="20" t="s">
        <v>10</v>
      </c>
      <c r="D251" s="21">
        <v>703</v>
      </c>
      <c r="E251" s="13">
        <v>0.7</v>
      </c>
      <c r="F251" s="13">
        <v>0</v>
      </c>
      <c r="G251" s="26">
        <v>0</v>
      </c>
      <c r="H251" s="24"/>
    </row>
    <row r="252" spans="1:8">
      <c r="A252" s="12" t="s">
        <v>72</v>
      </c>
      <c r="B252" s="19" t="s">
        <v>335</v>
      </c>
      <c r="C252" s="20" t="s">
        <v>10</v>
      </c>
      <c r="D252" s="21">
        <v>801</v>
      </c>
      <c r="E252" s="13">
        <v>385</v>
      </c>
      <c r="F252" s="13">
        <v>0</v>
      </c>
      <c r="G252" s="26">
        <v>0</v>
      </c>
      <c r="H252" s="24"/>
    </row>
    <row r="253" spans="1:8" ht="60" customHeight="1">
      <c r="A253" s="12" t="s">
        <v>334</v>
      </c>
      <c r="B253" s="19" t="s">
        <v>333</v>
      </c>
      <c r="C253" s="20" t="s">
        <v>0</v>
      </c>
      <c r="D253" s="21">
        <v>0</v>
      </c>
      <c r="E253" s="13">
        <v>2.4</v>
      </c>
      <c r="F253" s="13">
        <v>0</v>
      </c>
      <c r="G253" s="26">
        <v>0</v>
      </c>
      <c r="H253" s="24"/>
    </row>
    <row r="254" spans="1:8" ht="61.5" customHeight="1">
      <c r="A254" s="12" t="s">
        <v>332</v>
      </c>
      <c r="B254" s="19" t="s">
        <v>331</v>
      </c>
      <c r="C254" s="20" t="s">
        <v>0</v>
      </c>
      <c r="D254" s="21">
        <v>0</v>
      </c>
      <c r="E254" s="13">
        <v>2.4</v>
      </c>
      <c r="F254" s="13">
        <v>0</v>
      </c>
      <c r="G254" s="26">
        <v>0</v>
      </c>
      <c r="H254" s="24"/>
    </row>
    <row r="255" spans="1:8" ht="31.2">
      <c r="A255" s="12" t="s">
        <v>13</v>
      </c>
      <c r="B255" s="19" t="s">
        <v>331</v>
      </c>
      <c r="C255" s="20" t="s">
        <v>10</v>
      </c>
      <c r="D255" s="21">
        <v>0</v>
      </c>
      <c r="E255" s="13">
        <v>2.4</v>
      </c>
      <c r="F255" s="13">
        <v>0</v>
      </c>
      <c r="G255" s="26">
        <v>0</v>
      </c>
      <c r="H255" s="24"/>
    </row>
    <row r="256" spans="1:8" ht="62.4">
      <c r="A256" s="12" t="s">
        <v>198</v>
      </c>
      <c r="B256" s="19" t="s">
        <v>331</v>
      </c>
      <c r="C256" s="20" t="s">
        <v>10</v>
      </c>
      <c r="D256" s="21">
        <v>104</v>
      </c>
      <c r="E256" s="13">
        <v>2.4</v>
      </c>
      <c r="F256" s="13">
        <v>0</v>
      </c>
      <c r="G256" s="26">
        <v>0</v>
      </c>
      <c r="H256" s="24"/>
    </row>
    <row r="257" spans="1:8" ht="62.4">
      <c r="A257" s="12" t="s">
        <v>330</v>
      </c>
      <c r="B257" s="19" t="s">
        <v>329</v>
      </c>
      <c r="C257" s="20" t="s">
        <v>0</v>
      </c>
      <c r="D257" s="21">
        <v>0</v>
      </c>
      <c r="E257" s="13">
        <v>15835.3</v>
      </c>
      <c r="F257" s="13">
        <v>3600.7</v>
      </c>
      <c r="G257" s="26">
        <v>0.22738438804443237</v>
      </c>
      <c r="H257" s="24"/>
    </row>
    <row r="258" spans="1:8" ht="46.8">
      <c r="A258" s="12" t="s">
        <v>328</v>
      </c>
      <c r="B258" s="19" t="s">
        <v>327</v>
      </c>
      <c r="C258" s="20" t="s">
        <v>0</v>
      </c>
      <c r="D258" s="21">
        <v>0</v>
      </c>
      <c r="E258" s="13">
        <v>4707.3</v>
      </c>
      <c r="F258" s="13">
        <v>1130.5</v>
      </c>
      <c r="G258" s="26">
        <v>0.2401589021307331</v>
      </c>
      <c r="H258" s="24"/>
    </row>
    <row r="259" spans="1:8" ht="31.2">
      <c r="A259" s="12" t="s">
        <v>217</v>
      </c>
      <c r="B259" s="19" t="s">
        <v>326</v>
      </c>
      <c r="C259" s="20" t="s">
        <v>0</v>
      </c>
      <c r="D259" s="21">
        <v>0</v>
      </c>
      <c r="E259" s="13">
        <v>4707.3</v>
      </c>
      <c r="F259" s="13">
        <v>1130.5</v>
      </c>
      <c r="G259" s="26">
        <v>0.2401589021307331</v>
      </c>
      <c r="H259" s="24"/>
    </row>
    <row r="260" spans="1:8" ht="77.25" customHeight="1">
      <c r="A260" s="12" t="s">
        <v>30</v>
      </c>
      <c r="B260" s="19" t="s">
        <v>326</v>
      </c>
      <c r="C260" s="20" t="s">
        <v>29</v>
      </c>
      <c r="D260" s="21">
        <v>0</v>
      </c>
      <c r="E260" s="13">
        <v>4634.6000000000004</v>
      </c>
      <c r="F260" s="13">
        <v>1130.5</v>
      </c>
      <c r="G260" s="26">
        <v>0.24392612091658394</v>
      </c>
      <c r="H260" s="24"/>
    </row>
    <row r="261" spans="1:8" ht="31.2">
      <c r="A261" s="12" t="s">
        <v>322</v>
      </c>
      <c r="B261" s="19" t="s">
        <v>326</v>
      </c>
      <c r="C261" s="20" t="s">
        <v>29</v>
      </c>
      <c r="D261" s="21">
        <v>505</v>
      </c>
      <c r="E261" s="13">
        <v>4634.6000000000004</v>
      </c>
      <c r="F261" s="13">
        <v>1130.5</v>
      </c>
      <c r="G261" s="26">
        <v>0.24392612091658394</v>
      </c>
      <c r="H261" s="24"/>
    </row>
    <row r="262" spans="1:8" ht="31.2">
      <c r="A262" s="12" t="s">
        <v>13</v>
      </c>
      <c r="B262" s="19" t="s">
        <v>326</v>
      </c>
      <c r="C262" s="20" t="s">
        <v>10</v>
      </c>
      <c r="D262" s="21">
        <v>0</v>
      </c>
      <c r="E262" s="13">
        <v>71.900000000000006</v>
      </c>
      <c r="F262" s="13">
        <v>0</v>
      </c>
      <c r="G262" s="26">
        <v>0</v>
      </c>
      <c r="H262" s="24"/>
    </row>
    <row r="263" spans="1:8" ht="31.2">
      <c r="A263" s="12" t="s">
        <v>322</v>
      </c>
      <c r="B263" s="19" t="s">
        <v>326</v>
      </c>
      <c r="C263" s="20" t="s">
        <v>10</v>
      </c>
      <c r="D263" s="21">
        <v>505</v>
      </c>
      <c r="E263" s="13">
        <v>71.900000000000006</v>
      </c>
      <c r="F263" s="13">
        <v>0</v>
      </c>
      <c r="G263" s="26">
        <v>0</v>
      </c>
      <c r="H263" s="24"/>
    </row>
    <row r="264" spans="1:8">
      <c r="A264" s="12" t="s">
        <v>4</v>
      </c>
      <c r="B264" s="19" t="s">
        <v>326</v>
      </c>
      <c r="C264" s="20" t="s">
        <v>1</v>
      </c>
      <c r="D264" s="21">
        <v>0</v>
      </c>
      <c r="E264" s="13">
        <v>0.8</v>
      </c>
      <c r="F264" s="13">
        <v>0</v>
      </c>
      <c r="G264" s="26">
        <v>0</v>
      </c>
      <c r="H264" s="24"/>
    </row>
    <row r="265" spans="1:8" ht="31.2">
      <c r="A265" s="12" t="s">
        <v>322</v>
      </c>
      <c r="B265" s="19" t="s">
        <v>326</v>
      </c>
      <c r="C265" s="20" t="s">
        <v>1</v>
      </c>
      <c r="D265" s="21">
        <v>505</v>
      </c>
      <c r="E265" s="13">
        <v>0.8</v>
      </c>
      <c r="F265" s="13">
        <v>0</v>
      </c>
      <c r="G265" s="26">
        <v>0</v>
      </c>
      <c r="H265" s="24"/>
    </row>
    <row r="266" spans="1:8" ht="46.8">
      <c r="A266" s="12" t="s">
        <v>325</v>
      </c>
      <c r="B266" s="19" t="s">
        <v>324</v>
      </c>
      <c r="C266" s="20" t="s">
        <v>0</v>
      </c>
      <c r="D266" s="21">
        <v>0</v>
      </c>
      <c r="E266" s="13">
        <v>11128</v>
      </c>
      <c r="F266" s="13">
        <v>2470.3000000000002</v>
      </c>
      <c r="G266" s="26">
        <v>0.22198957584471604</v>
      </c>
      <c r="H266" s="24"/>
    </row>
    <row r="267" spans="1:8" ht="78">
      <c r="A267" s="12" t="s">
        <v>323</v>
      </c>
      <c r="B267" s="19" t="s">
        <v>321</v>
      </c>
      <c r="C267" s="20" t="s">
        <v>0</v>
      </c>
      <c r="D267" s="21">
        <v>0</v>
      </c>
      <c r="E267" s="13">
        <v>908</v>
      </c>
      <c r="F267" s="13">
        <v>228.9</v>
      </c>
      <c r="G267" s="26">
        <v>0.25209251101321589</v>
      </c>
      <c r="H267" s="24"/>
    </row>
    <row r="268" spans="1:8" ht="77.25" customHeight="1">
      <c r="A268" s="12" t="s">
        <v>30</v>
      </c>
      <c r="B268" s="19" t="s">
        <v>321</v>
      </c>
      <c r="C268" s="20" t="s">
        <v>29</v>
      </c>
      <c r="D268" s="21">
        <v>0</v>
      </c>
      <c r="E268" s="13">
        <v>864.8</v>
      </c>
      <c r="F268" s="13">
        <v>218.9</v>
      </c>
      <c r="G268" s="26">
        <v>0.25312210915818689</v>
      </c>
      <c r="H268" s="24"/>
    </row>
    <row r="269" spans="1:8" ht="31.2">
      <c r="A269" s="12" t="s">
        <v>322</v>
      </c>
      <c r="B269" s="19" t="s">
        <v>321</v>
      </c>
      <c r="C269" s="20" t="s">
        <v>29</v>
      </c>
      <c r="D269" s="21">
        <v>505</v>
      </c>
      <c r="E269" s="13">
        <v>864.8</v>
      </c>
      <c r="F269" s="13">
        <v>218.9</v>
      </c>
      <c r="G269" s="26">
        <v>0.25312210915818689</v>
      </c>
      <c r="H269" s="24"/>
    </row>
    <row r="270" spans="1:8" ht="31.2">
      <c r="A270" s="12" t="s">
        <v>13</v>
      </c>
      <c r="B270" s="19" t="s">
        <v>321</v>
      </c>
      <c r="C270" s="20" t="s">
        <v>10</v>
      </c>
      <c r="D270" s="21">
        <v>0</v>
      </c>
      <c r="E270" s="13">
        <v>43.2</v>
      </c>
      <c r="F270" s="13">
        <v>10</v>
      </c>
      <c r="G270" s="26">
        <v>0.23148148148148145</v>
      </c>
      <c r="H270" s="24"/>
    </row>
    <row r="271" spans="1:8" ht="31.2">
      <c r="A271" s="12" t="s">
        <v>322</v>
      </c>
      <c r="B271" s="19" t="s">
        <v>321</v>
      </c>
      <c r="C271" s="20" t="s">
        <v>10</v>
      </c>
      <c r="D271" s="21">
        <v>505</v>
      </c>
      <c r="E271" s="13">
        <v>43.2</v>
      </c>
      <c r="F271" s="13">
        <v>10</v>
      </c>
      <c r="G271" s="26">
        <v>0.23148148148148145</v>
      </c>
      <c r="H271" s="24"/>
    </row>
    <row r="272" spans="1:8" ht="31.2">
      <c r="A272" s="12" t="s">
        <v>320</v>
      </c>
      <c r="B272" s="19" t="s">
        <v>319</v>
      </c>
      <c r="C272" s="20" t="s">
        <v>0</v>
      </c>
      <c r="D272" s="21">
        <v>0</v>
      </c>
      <c r="E272" s="13">
        <v>10220</v>
      </c>
      <c r="F272" s="13">
        <v>2241.4</v>
      </c>
      <c r="G272" s="26">
        <v>0.21931506849315069</v>
      </c>
      <c r="H272" s="24"/>
    </row>
    <row r="273" spans="1:8" ht="31.2">
      <c r="A273" s="12" t="s">
        <v>13</v>
      </c>
      <c r="B273" s="19" t="s">
        <v>319</v>
      </c>
      <c r="C273" s="20" t="s">
        <v>10</v>
      </c>
      <c r="D273" s="21">
        <v>0</v>
      </c>
      <c r="E273" s="13">
        <v>230</v>
      </c>
      <c r="F273" s="13">
        <v>56.4</v>
      </c>
      <c r="G273" s="26">
        <v>0.24521739130434783</v>
      </c>
      <c r="H273" s="24"/>
    </row>
    <row r="274" spans="1:8">
      <c r="A274" s="12" t="s">
        <v>103</v>
      </c>
      <c r="B274" s="19" t="s">
        <v>319</v>
      </c>
      <c r="C274" s="20" t="s">
        <v>10</v>
      </c>
      <c r="D274" s="21">
        <v>1003</v>
      </c>
      <c r="E274" s="13">
        <v>230</v>
      </c>
      <c r="F274" s="13">
        <v>56.4</v>
      </c>
      <c r="G274" s="26">
        <v>0.24521739130434783</v>
      </c>
      <c r="H274" s="24"/>
    </row>
    <row r="275" spans="1:8" ht="31.2">
      <c r="A275" s="12" t="s">
        <v>87</v>
      </c>
      <c r="B275" s="19" t="s">
        <v>319</v>
      </c>
      <c r="C275" s="20" t="s">
        <v>85</v>
      </c>
      <c r="D275" s="21">
        <v>0</v>
      </c>
      <c r="E275" s="13">
        <v>9990</v>
      </c>
      <c r="F275" s="13">
        <v>2185</v>
      </c>
      <c r="G275" s="26">
        <v>0.21871871871871873</v>
      </c>
      <c r="H275" s="24"/>
    </row>
    <row r="276" spans="1:8">
      <c r="A276" s="12" t="s">
        <v>103</v>
      </c>
      <c r="B276" s="19" t="s">
        <v>319</v>
      </c>
      <c r="C276" s="20" t="s">
        <v>85</v>
      </c>
      <c r="D276" s="21">
        <v>1003</v>
      </c>
      <c r="E276" s="13">
        <v>9990</v>
      </c>
      <c r="F276" s="13">
        <v>2185</v>
      </c>
      <c r="G276" s="26">
        <v>0.21871871871871873</v>
      </c>
      <c r="H276" s="24"/>
    </row>
    <row r="277" spans="1:8" s="27" customFormat="1" ht="62.4">
      <c r="A277" s="10" t="s">
        <v>318</v>
      </c>
      <c r="B277" s="16" t="s">
        <v>317</v>
      </c>
      <c r="C277" s="17" t="s">
        <v>0</v>
      </c>
      <c r="D277" s="18">
        <v>0</v>
      </c>
      <c r="E277" s="11">
        <v>117693.5</v>
      </c>
      <c r="F277" s="11">
        <v>25194.3</v>
      </c>
      <c r="G277" s="25">
        <v>0.21406704703318363</v>
      </c>
      <c r="H277" s="23"/>
    </row>
    <row r="278" spans="1:8" ht="78.75" customHeight="1">
      <c r="A278" s="12" t="s">
        <v>316</v>
      </c>
      <c r="B278" s="19" t="s">
        <v>315</v>
      </c>
      <c r="C278" s="20" t="s">
        <v>0</v>
      </c>
      <c r="D278" s="21">
        <v>0</v>
      </c>
      <c r="E278" s="13">
        <v>25990.7</v>
      </c>
      <c r="F278" s="13">
        <v>6087.2</v>
      </c>
      <c r="G278" s="26">
        <v>0.23420685091205698</v>
      </c>
      <c r="H278" s="24"/>
    </row>
    <row r="279" spans="1:8" ht="93.75" customHeight="1">
      <c r="A279" s="12" t="s">
        <v>314</v>
      </c>
      <c r="B279" s="19" t="s">
        <v>313</v>
      </c>
      <c r="C279" s="20" t="s">
        <v>0</v>
      </c>
      <c r="D279" s="21">
        <v>0</v>
      </c>
      <c r="E279" s="13">
        <v>25974.400000000001</v>
      </c>
      <c r="F279" s="13">
        <v>6085.8</v>
      </c>
      <c r="G279" s="26">
        <v>0.23429992608106442</v>
      </c>
      <c r="H279" s="24"/>
    </row>
    <row r="280" spans="1:8" ht="31.2">
      <c r="A280" s="12" t="s">
        <v>149</v>
      </c>
      <c r="B280" s="19" t="s">
        <v>312</v>
      </c>
      <c r="C280" s="20" t="s">
        <v>0</v>
      </c>
      <c r="D280" s="21">
        <v>0</v>
      </c>
      <c r="E280" s="13">
        <v>52</v>
      </c>
      <c r="F280" s="13">
        <v>11.6</v>
      </c>
      <c r="G280" s="26">
        <v>0.22307692307692306</v>
      </c>
      <c r="H280" s="24"/>
    </row>
    <row r="281" spans="1:8" ht="31.2">
      <c r="A281" s="12" t="s">
        <v>13</v>
      </c>
      <c r="B281" s="19" t="s">
        <v>312</v>
      </c>
      <c r="C281" s="20" t="s">
        <v>10</v>
      </c>
      <c r="D281" s="21">
        <v>0</v>
      </c>
      <c r="E281" s="13">
        <v>52</v>
      </c>
      <c r="F281" s="13">
        <v>11.6</v>
      </c>
      <c r="G281" s="26">
        <v>0.22307692307692306</v>
      </c>
      <c r="H281" s="24"/>
    </row>
    <row r="282" spans="1:8" ht="31.2">
      <c r="A282" s="12" t="s">
        <v>119</v>
      </c>
      <c r="B282" s="19" t="s">
        <v>312</v>
      </c>
      <c r="C282" s="20" t="s">
        <v>10</v>
      </c>
      <c r="D282" s="21">
        <v>705</v>
      </c>
      <c r="E282" s="13">
        <v>52</v>
      </c>
      <c r="F282" s="13">
        <v>11.6</v>
      </c>
      <c r="G282" s="26">
        <v>0.22307692307692306</v>
      </c>
      <c r="H282" s="24"/>
    </row>
    <row r="283" spans="1:8" ht="31.2">
      <c r="A283" s="12" t="s">
        <v>31</v>
      </c>
      <c r="B283" s="19" t="s">
        <v>311</v>
      </c>
      <c r="C283" s="20" t="s">
        <v>0</v>
      </c>
      <c r="D283" s="21">
        <v>0</v>
      </c>
      <c r="E283" s="13">
        <v>8828.4</v>
      </c>
      <c r="F283" s="13">
        <v>1934.4</v>
      </c>
      <c r="G283" s="26">
        <v>0.2191110507000136</v>
      </c>
      <c r="H283" s="24"/>
    </row>
    <row r="284" spans="1:8" ht="77.25" customHeight="1">
      <c r="A284" s="12" t="s">
        <v>30</v>
      </c>
      <c r="B284" s="19" t="s">
        <v>311</v>
      </c>
      <c r="C284" s="20" t="s">
        <v>29</v>
      </c>
      <c r="D284" s="21">
        <v>0</v>
      </c>
      <c r="E284" s="13">
        <v>6807.5</v>
      </c>
      <c r="F284" s="13">
        <v>1612.7</v>
      </c>
      <c r="G284" s="26">
        <v>0.23690047741461623</v>
      </c>
      <c r="H284" s="24"/>
    </row>
    <row r="285" spans="1:8" ht="46.8">
      <c r="A285" s="12" t="s">
        <v>28</v>
      </c>
      <c r="B285" s="19" t="s">
        <v>311</v>
      </c>
      <c r="C285" s="20" t="s">
        <v>29</v>
      </c>
      <c r="D285" s="21">
        <v>106</v>
      </c>
      <c r="E285" s="13">
        <v>6807.5</v>
      </c>
      <c r="F285" s="13">
        <v>1612.7</v>
      </c>
      <c r="G285" s="26">
        <v>0.23690047741461623</v>
      </c>
      <c r="H285" s="24"/>
    </row>
    <row r="286" spans="1:8" ht="31.2">
      <c r="A286" s="12" t="s">
        <v>13</v>
      </c>
      <c r="B286" s="19" t="s">
        <v>311</v>
      </c>
      <c r="C286" s="20" t="s">
        <v>10</v>
      </c>
      <c r="D286" s="21">
        <v>0</v>
      </c>
      <c r="E286" s="13">
        <v>2020.7</v>
      </c>
      <c r="F286" s="13">
        <v>321.5</v>
      </c>
      <c r="G286" s="26">
        <v>0.15910328104122334</v>
      </c>
      <c r="H286" s="24"/>
    </row>
    <row r="287" spans="1:8" ht="46.8">
      <c r="A287" s="12" t="s">
        <v>28</v>
      </c>
      <c r="B287" s="19" t="s">
        <v>311</v>
      </c>
      <c r="C287" s="20" t="s">
        <v>10</v>
      </c>
      <c r="D287" s="21">
        <v>106</v>
      </c>
      <c r="E287" s="13">
        <v>2020.7</v>
      </c>
      <c r="F287" s="13">
        <v>321.5</v>
      </c>
      <c r="G287" s="26">
        <v>0.15910328104122334</v>
      </c>
      <c r="H287" s="24"/>
    </row>
    <row r="288" spans="1:8">
      <c r="A288" s="12" t="s">
        <v>4</v>
      </c>
      <c r="B288" s="19" t="s">
        <v>311</v>
      </c>
      <c r="C288" s="20" t="s">
        <v>1</v>
      </c>
      <c r="D288" s="21">
        <v>0</v>
      </c>
      <c r="E288" s="13">
        <v>0.2</v>
      </c>
      <c r="F288" s="13">
        <v>0.2</v>
      </c>
      <c r="G288" s="26">
        <v>1</v>
      </c>
      <c r="H288" s="24"/>
    </row>
    <row r="289" spans="1:8" ht="46.8">
      <c r="A289" s="12" t="s">
        <v>28</v>
      </c>
      <c r="B289" s="19" t="s">
        <v>311</v>
      </c>
      <c r="C289" s="20" t="s">
        <v>1</v>
      </c>
      <c r="D289" s="21">
        <v>106</v>
      </c>
      <c r="E289" s="13">
        <v>0.2</v>
      </c>
      <c r="F289" s="13">
        <v>0.2</v>
      </c>
      <c r="G289" s="26">
        <v>1</v>
      </c>
      <c r="H289" s="24"/>
    </row>
    <row r="290" spans="1:8" ht="31.2">
      <c r="A290" s="12" t="s">
        <v>147</v>
      </c>
      <c r="B290" s="19" t="s">
        <v>310</v>
      </c>
      <c r="C290" s="20" t="s">
        <v>0</v>
      </c>
      <c r="D290" s="21">
        <v>0</v>
      </c>
      <c r="E290" s="13">
        <v>17094</v>
      </c>
      <c r="F290" s="13">
        <v>4139.8999999999996</v>
      </c>
      <c r="G290" s="26">
        <v>0.24218439218439217</v>
      </c>
      <c r="H290" s="24"/>
    </row>
    <row r="291" spans="1:8" ht="77.25" customHeight="1">
      <c r="A291" s="12" t="s">
        <v>30</v>
      </c>
      <c r="B291" s="19" t="s">
        <v>310</v>
      </c>
      <c r="C291" s="20" t="s">
        <v>29</v>
      </c>
      <c r="D291" s="21">
        <v>0</v>
      </c>
      <c r="E291" s="13">
        <v>15978.3</v>
      </c>
      <c r="F291" s="13">
        <v>3938</v>
      </c>
      <c r="G291" s="26">
        <v>0.24645926037187937</v>
      </c>
      <c r="H291" s="24"/>
    </row>
    <row r="292" spans="1:8">
      <c r="A292" s="12" t="s">
        <v>3</v>
      </c>
      <c r="B292" s="19" t="s">
        <v>310</v>
      </c>
      <c r="C292" s="20" t="s">
        <v>29</v>
      </c>
      <c r="D292" s="21">
        <v>113</v>
      </c>
      <c r="E292" s="13">
        <v>15978.3</v>
      </c>
      <c r="F292" s="13">
        <v>3938</v>
      </c>
      <c r="G292" s="26">
        <v>0.24645926037187937</v>
      </c>
      <c r="H292" s="24"/>
    </row>
    <row r="293" spans="1:8" ht="31.2">
      <c r="A293" s="12" t="s">
        <v>13</v>
      </c>
      <c r="B293" s="19" t="s">
        <v>310</v>
      </c>
      <c r="C293" s="20" t="s">
        <v>10</v>
      </c>
      <c r="D293" s="21">
        <v>0</v>
      </c>
      <c r="E293" s="13">
        <v>1115.7</v>
      </c>
      <c r="F293" s="13">
        <v>201.9</v>
      </c>
      <c r="G293" s="26">
        <v>0.18096262436138746</v>
      </c>
      <c r="H293" s="24"/>
    </row>
    <row r="294" spans="1:8">
      <c r="A294" s="12" t="s">
        <v>3</v>
      </c>
      <c r="B294" s="19" t="s">
        <v>310</v>
      </c>
      <c r="C294" s="20" t="s">
        <v>10</v>
      </c>
      <c r="D294" s="21">
        <v>113</v>
      </c>
      <c r="E294" s="13">
        <v>1115.7</v>
      </c>
      <c r="F294" s="13">
        <v>201.9</v>
      </c>
      <c r="G294" s="26">
        <v>0.18096262436138746</v>
      </c>
      <c r="H294" s="24"/>
    </row>
    <row r="295" spans="1:8" ht="31.2">
      <c r="A295" s="12" t="s">
        <v>309</v>
      </c>
      <c r="B295" s="19" t="s">
        <v>308</v>
      </c>
      <c r="C295" s="20" t="s">
        <v>0</v>
      </c>
      <c r="D295" s="21">
        <v>0</v>
      </c>
      <c r="E295" s="13">
        <v>16.3</v>
      </c>
      <c r="F295" s="13">
        <v>1.3</v>
      </c>
      <c r="G295" s="26">
        <v>7.9754601226993863E-2</v>
      </c>
      <c r="H295" s="24"/>
    </row>
    <row r="296" spans="1:8">
      <c r="A296" s="12" t="s">
        <v>307</v>
      </c>
      <c r="B296" s="19" t="s">
        <v>304</v>
      </c>
      <c r="C296" s="20" t="s">
        <v>0</v>
      </c>
      <c r="D296" s="21">
        <v>0</v>
      </c>
      <c r="E296" s="13">
        <v>16.3</v>
      </c>
      <c r="F296" s="13">
        <v>1.3</v>
      </c>
      <c r="G296" s="26">
        <v>7.9754601226993863E-2</v>
      </c>
      <c r="H296" s="24"/>
    </row>
    <row r="297" spans="1:8" ht="31.2">
      <c r="A297" s="12" t="s">
        <v>306</v>
      </c>
      <c r="B297" s="19" t="s">
        <v>304</v>
      </c>
      <c r="C297" s="20" t="s">
        <v>303</v>
      </c>
      <c r="D297" s="21">
        <v>0</v>
      </c>
      <c r="E297" s="13">
        <v>16.3</v>
      </c>
      <c r="F297" s="13">
        <v>1.3</v>
      </c>
      <c r="G297" s="26">
        <v>7.9754601226993863E-2</v>
      </c>
      <c r="H297" s="24"/>
    </row>
    <row r="298" spans="1:8" ht="31.2">
      <c r="A298" s="12" t="s">
        <v>305</v>
      </c>
      <c r="B298" s="19" t="s">
        <v>304</v>
      </c>
      <c r="C298" s="20" t="s">
        <v>303</v>
      </c>
      <c r="D298" s="21">
        <v>1301</v>
      </c>
      <c r="E298" s="13">
        <v>16.3</v>
      </c>
      <c r="F298" s="13">
        <v>1.3</v>
      </c>
      <c r="G298" s="26">
        <v>7.9754601226993863E-2</v>
      </c>
      <c r="H298" s="24"/>
    </row>
    <row r="299" spans="1:8" ht="78">
      <c r="A299" s="12" t="s">
        <v>302</v>
      </c>
      <c r="B299" s="19" t="s">
        <v>301</v>
      </c>
      <c r="C299" s="20" t="s">
        <v>0</v>
      </c>
      <c r="D299" s="21">
        <v>0</v>
      </c>
      <c r="E299" s="13">
        <v>91702.8</v>
      </c>
      <c r="F299" s="13">
        <v>19107.099999999999</v>
      </c>
      <c r="G299" s="26">
        <v>0.20835895959556303</v>
      </c>
      <c r="H299" s="24"/>
    </row>
    <row r="300" spans="1:8" ht="46.8">
      <c r="A300" s="12" t="s">
        <v>300</v>
      </c>
      <c r="B300" s="19" t="s">
        <v>299</v>
      </c>
      <c r="C300" s="20" t="s">
        <v>0</v>
      </c>
      <c r="D300" s="21">
        <v>0</v>
      </c>
      <c r="E300" s="13">
        <v>91702.8</v>
      </c>
      <c r="F300" s="13">
        <v>19107.099999999999</v>
      </c>
      <c r="G300" s="26">
        <v>0.20835895959556303</v>
      </c>
      <c r="H300" s="24"/>
    </row>
    <row r="301" spans="1:8" ht="62.4">
      <c r="A301" s="12" t="s">
        <v>298</v>
      </c>
      <c r="B301" s="19" t="s">
        <v>296</v>
      </c>
      <c r="C301" s="20" t="s">
        <v>0</v>
      </c>
      <c r="D301" s="21">
        <v>0</v>
      </c>
      <c r="E301" s="13">
        <v>16630.7</v>
      </c>
      <c r="F301" s="13">
        <v>1657.7</v>
      </c>
      <c r="G301" s="26">
        <v>9.9677103188681171E-2</v>
      </c>
      <c r="H301" s="24"/>
    </row>
    <row r="302" spans="1:8">
      <c r="A302" s="12" t="s">
        <v>292</v>
      </c>
      <c r="B302" s="19" t="s">
        <v>296</v>
      </c>
      <c r="C302" s="20" t="s">
        <v>289</v>
      </c>
      <c r="D302" s="21">
        <v>0</v>
      </c>
      <c r="E302" s="13">
        <v>16630.7</v>
      </c>
      <c r="F302" s="13">
        <v>1657.7</v>
      </c>
      <c r="G302" s="26">
        <v>9.9677103188681171E-2</v>
      </c>
      <c r="H302" s="24"/>
    </row>
    <row r="303" spans="1:8" ht="31.2">
      <c r="A303" s="12" t="s">
        <v>297</v>
      </c>
      <c r="B303" s="19" t="s">
        <v>296</v>
      </c>
      <c r="C303" s="20" t="s">
        <v>289</v>
      </c>
      <c r="D303" s="21">
        <v>1403</v>
      </c>
      <c r="E303" s="13">
        <v>16630.7</v>
      </c>
      <c r="F303" s="13">
        <v>1657.7</v>
      </c>
      <c r="G303" s="26">
        <v>9.9677103188681171E-2</v>
      </c>
      <c r="H303" s="24"/>
    </row>
    <row r="304" spans="1:8" ht="46.8">
      <c r="A304" s="12" t="s">
        <v>295</v>
      </c>
      <c r="B304" s="19" t="s">
        <v>294</v>
      </c>
      <c r="C304" s="20" t="s">
        <v>0</v>
      </c>
      <c r="D304" s="21">
        <v>0</v>
      </c>
      <c r="E304" s="13">
        <v>74328.800000000003</v>
      </c>
      <c r="F304" s="13">
        <v>17152.8</v>
      </c>
      <c r="G304" s="26">
        <v>0.23076923076923075</v>
      </c>
      <c r="H304" s="24"/>
    </row>
    <row r="305" spans="1:8">
      <c r="A305" s="12" t="s">
        <v>292</v>
      </c>
      <c r="B305" s="19" t="s">
        <v>294</v>
      </c>
      <c r="C305" s="20" t="s">
        <v>289</v>
      </c>
      <c r="D305" s="21">
        <v>0</v>
      </c>
      <c r="E305" s="13">
        <v>74328.800000000003</v>
      </c>
      <c r="F305" s="13">
        <v>17152.8</v>
      </c>
      <c r="G305" s="26">
        <v>0.23076923076923075</v>
      </c>
      <c r="H305" s="24"/>
    </row>
    <row r="306" spans="1:8" ht="46.8">
      <c r="A306" s="12" t="s">
        <v>291</v>
      </c>
      <c r="B306" s="19" t="s">
        <v>294</v>
      </c>
      <c r="C306" s="20" t="s">
        <v>289</v>
      </c>
      <c r="D306" s="21">
        <v>1401</v>
      </c>
      <c r="E306" s="13">
        <v>74328.800000000003</v>
      </c>
      <c r="F306" s="13">
        <v>17152.8</v>
      </c>
      <c r="G306" s="26">
        <v>0.23076923076923075</v>
      </c>
      <c r="H306" s="24"/>
    </row>
    <row r="307" spans="1:8" ht="31.2">
      <c r="A307" s="12" t="s">
        <v>293</v>
      </c>
      <c r="B307" s="19" t="s">
        <v>290</v>
      </c>
      <c r="C307" s="20" t="s">
        <v>0</v>
      </c>
      <c r="D307" s="21">
        <v>0</v>
      </c>
      <c r="E307" s="13">
        <v>743.3</v>
      </c>
      <c r="F307" s="13">
        <v>296.60000000000002</v>
      </c>
      <c r="G307" s="26">
        <v>0.39903134669716134</v>
      </c>
      <c r="H307" s="24"/>
    </row>
    <row r="308" spans="1:8">
      <c r="A308" s="12" t="s">
        <v>292</v>
      </c>
      <c r="B308" s="19" t="s">
        <v>290</v>
      </c>
      <c r="C308" s="20" t="s">
        <v>289</v>
      </c>
      <c r="D308" s="21">
        <v>0</v>
      </c>
      <c r="E308" s="13">
        <v>743.3</v>
      </c>
      <c r="F308" s="13">
        <v>296.60000000000002</v>
      </c>
      <c r="G308" s="26">
        <v>0.39903134669716134</v>
      </c>
      <c r="H308" s="24"/>
    </row>
    <row r="309" spans="1:8" ht="46.8">
      <c r="A309" s="12" t="s">
        <v>291</v>
      </c>
      <c r="B309" s="19" t="s">
        <v>290</v>
      </c>
      <c r="C309" s="20" t="s">
        <v>289</v>
      </c>
      <c r="D309" s="21">
        <v>1401</v>
      </c>
      <c r="E309" s="13">
        <v>743.3</v>
      </c>
      <c r="F309" s="13">
        <v>296.60000000000002</v>
      </c>
      <c r="G309" s="26">
        <v>0.39903134669716134</v>
      </c>
      <c r="H309" s="24"/>
    </row>
    <row r="310" spans="1:8" s="27" customFormat="1" ht="62.4">
      <c r="A310" s="10" t="s">
        <v>288</v>
      </c>
      <c r="B310" s="16" t="s">
        <v>287</v>
      </c>
      <c r="C310" s="17" t="s">
        <v>0</v>
      </c>
      <c r="D310" s="18">
        <v>0</v>
      </c>
      <c r="E310" s="11">
        <v>27790</v>
      </c>
      <c r="F310" s="11">
        <v>6465.7</v>
      </c>
      <c r="G310" s="25">
        <v>0.23266282835552357</v>
      </c>
      <c r="H310" s="23"/>
    </row>
    <row r="311" spans="1:8" ht="62.25" customHeight="1">
      <c r="A311" s="12" t="s">
        <v>286</v>
      </c>
      <c r="B311" s="19" t="s">
        <v>285</v>
      </c>
      <c r="C311" s="20" t="s">
        <v>0</v>
      </c>
      <c r="D311" s="21">
        <v>0</v>
      </c>
      <c r="E311" s="13">
        <v>1359.4</v>
      </c>
      <c r="F311" s="13">
        <v>14.5</v>
      </c>
      <c r="G311" s="26">
        <v>1.0666470501691921E-2</v>
      </c>
      <c r="H311" s="24"/>
    </row>
    <row r="312" spans="1:8" ht="46.8">
      <c r="A312" s="12" t="s">
        <v>284</v>
      </c>
      <c r="B312" s="19" t="s">
        <v>283</v>
      </c>
      <c r="C312" s="20" t="s">
        <v>0</v>
      </c>
      <c r="D312" s="21">
        <v>0</v>
      </c>
      <c r="E312" s="13">
        <v>1359.4</v>
      </c>
      <c r="F312" s="13">
        <v>14.5</v>
      </c>
      <c r="G312" s="26">
        <v>1.0666470501691921E-2</v>
      </c>
      <c r="H312" s="24"/>
    </row>
    <row r="313" spans="1:8" ht="31.2">
      <c r="A313" s="12" t="s">
        <v>282</v>
      </c>
      <c r="B313" s="19" t="s">
        <v>281</v>
      </c>
      <c r="C313" s="20" t="s">
        <v>0</v>
      </c>
      <c r="D313" s="21">
        <v>0</v>
      </c>
      <c r="E313" s="13">
        <v>550</v>
      </c>
      <c r="F313" s="13">
        <v>0</v>
      </c>
      <c r="G313" s="26">
        <v>0</v>
      </c>
      <c r="H313" s="24"/>
    </row>
    <row r="314" spans="1:8" ht="31.2">
      <c r="A314" s="12" t="s">
        <v>13</v>
      </c>
      <c r="B314" s="19" t="s">
        <v>281</v>
      </c>
      <c r="C314" s="20" t="s">
        <v>10</v>
      </c>
      <c r="D314" s="21">
        <v>0</v>
      </c>
      <c r="E314" s="13">
        <v>550</v>
      </c>
      <c r="F314" s="13">
        <v>0</v>
      </c>
      <c r="G314" s="26">
        <v>0</v>
      </c>
      <c r="H314" s="24"/>
    </row>
    <row r="315" spans="1:8">
      <c r="A315" s="12" t="s">
        <v>3</v>
      </c>
      <c r="B315" s="19" t="s">
        <v>281</v>
      </c>
      <c r="C315" s="20" t="s">
        <v>10</v>
      </c>
      <c r="D315" s="21">
        <v>113</v>
      </c>
      <c r="E315" s="13">
        <v>550</v>
      </c>
      <c r="F315" s="13">
        <v>0</v>
      </c>
      <c r="G315" s="26">
        <v>0</v>
      </c>
      <c r="H315" s="24"/>
    </row>
    <row r="316" spans="1:8" ht="31.2">
      <c r="A316" s="12" t="s">
        <v>280</v>
      </c>
      <c r="B316" s="19" t="s">
        <v>279</v>
      </c>
      <c r="C316" s="20" t="s">
        <v>0</v>
      </c>
      <c r="D316" s="21">
        <v>0</v>
      </c>
      <c r="E316" s="13">
        <v>150</v>
      </c>
      <c r="F316" s="13">
        <v>0</v>
      </c>
      <c r="G316" s="26">
        <v>0</v>
      </c>
      <c r="H316" s="24"/>
    </row>
    <row r="317" spans="1:8" ht="31.2">
      <c r="A317" s="12" t="s">
        <v>13</v>
      </c>
      <c r="B317" s="19" t="s">
        <v>279</v>
      </c>
      <c r="C317" s="20" t="s">
        <v>10</v>
      </c>
      <c r="D317" s="21">
        <v>0</v>
      </c>
      <c r="E317" s="13">
        <v>150</v>
      </c>
      <c r="F317" s="13">
        <v>0</v>
      </c>
      <c r="G317" s="26">
        <v>0</v>
      </c>
      <c r="H317" s="24"/>
    </row>
    <row r="318" spans="1:8">
      <c r="A318" s="12" t="s">
        <v>3</v>
      </c>
      <c r="B318" s="19" t="s">
        <v>279</v>
      </c>
      <c r="C318" s="20" t="s">
        <v>10</v>
      </c>
      <c r="D318" s="21">
        <v>113</v>
      </c>
      <c r="E318" s="13">
        <v>150</v>
      </c>
      <c r="F318" s="13">
        <v>0</v>
      </c>
      <c r="G318" s="26">
        <v>0</v>
      </c>
      <c r="H318" s="24"/>
    </row>
    <row r="319" spans="1:8" ht="62.4">
      <c r="A319" s="12" t="s">
        <v>278</v>
      </c>
      <c r="B319" s="19" t="s">
        <v>276</v>
      </c>
      <c r="C319" s="20" t="s">
        <v>0</v>
      </c>
      <c r="D319" s="21">
        <v>0</v>
      </c>
      <c r="E319" s="13">
        <v>515</v>
      </c>
      <c r="F319" s="13">
        <v>0</v>
      </c>
      <c r="G319" s="26">
        <v>0</v>
      </c>
      <c r="H319" s="24"/>
    </row>
    <row r="320" spans="1:8" ht="31.2">
      <c r="A320" s="12" t="s">
        <v>13</v>
      </c>
      <c r="B320" s="19" t="s">
        <v>276</v>
      </c>
      <c r="C320" s="20" t="s">
        <v>10</v>
      </c>
      <c r="D320" s="21">
        <v>0</v>
      </c>
      <c r="E320" s="13">
        <v>515</v>
      </c>
      <c r="F320" s="13">
        <v>0</v>
      </c>
      <c r="G320" s="26">
        <v>0</v>
      </c>
      <c r="H320" s="24"/>
    </row>
    <row r="321" spans="1:8" ht="31.2">
      <c r="A321" s="12" t="s">
        <v>277</v>
      </c>
      <c r="B321" s="19" t="s">
        <v>276</v>
      </c>
      <c r="C321" s="20" t="s">
        <v>10</v>
      </c>
      <c r="D321" s="21">
        <v>412</v>
      </c>
      <c r="E321" s="13">
        <v>515</v>
      </c>
      <c r="F321" s="13">
        <v>0</v>
      </c>
      <c r="G321" s="26">
        <v>0</v>
      </c>
      <c r="H321" s="24"/>
    </row>
    <row r="322" spans="1:8">
      <c r="A322" s="12" t="s">
        <v>275</v>
      </c>
      <c r="B322" s="19" t="s">
        <v>274</v>
      </c>
      <c r="C322" s="20" t="s">
        <v>0</v>
      </c>
      <c r="D322" s="21">
        <v>0</v>
      </c>
      <c r="E322" s="13">
        <v>123.4</v>
      </c>
      <c r="F322" s="13">
        <v>14.5</v>
      </c>
      <c r="G322" s="26">
        <v>0.11750405186385737</v>
      </c>
      <c r="H322" s="24"/>
    </row>
    <row r="323" spans="1:8" ht="31.2">
      <c r="A323" s="12" t="s">
        <v>13</v>
      </c>
      <c r="B323" s="19" t="s">
        <v>274</v>
      </c>
      <c r="C323" s="20" t="s">
        <v>10</v>
      </c>
      <c r="D323" s="21">
        <v>0</v>
      </c>
      <c r="E323" s="13">
        <v>14.1</v>
      </c>
      <c r="F323" s="13">
        <v>1.2</v>
      </c>
      <c r="G323" s="26">
        <v>8.5106382978723402E-2</v>
      </c>
      <c r="H323" s="24"/>
    </row>
    <row r="324" spans="1:8">
      <c r="A324" s="12" t="s">
        <v>3</v>
      </c>
      <c r="B324" s="19" t="s">
        <v>274</v>
      </c>
      <c r="C324" s="20" t="s">
        <v>10</v>
      </c>
      <c r="D324" s="21">
        <v>113</v>
      </c>
      <c r="E324" s="13">
        <v>14.1</v>
      </c>
      <c r="F324" s="13">
        <v>1.2</v>
      </c>
      <c r="G324" s="26">
        <v>8.5106382978723402E-2</v>
      </c>
      <c r="H324" s="24"/>
    </row>
    <row r="325" spans="1:8">
      <c r="A325" s="12" t="s">
        <v>4</v>
      </c>
      <c r="B325" s="19" t="s">
        <v>274</v>
      </c>
      <c r="C325" s="20" t="s">
        <v>1</v>
      </c>
      <c r="D325" s="21">
        <v>0</v>
      </c>
      <c r="E325" s="13">
        <v>109.3</v>
      </c>
      <c r="F325" s="13">
        <v>13.3</v>
      </c>
      <c r="G325" s="26">
        <v>0.12168344007319305</v>
      </c>
      <c r="H325" s="24"/>
    </row>
    <row r="326" spans="1:8">
      <c r="A326" s="12" t="s">
        <v>3</v>
      </c>
      <c r="B326" s="19" t="s">
        <v>274</v>
      </c>
      <c r="C326" s="20" t="s">
        <v>1</v>
      </c>
      <c r="D326" s="21">
        <v>113</v>
      </c>
      <c r="E326" s="13">
        <v>109.3</v>
      </c>
      <c r="F326" s="13">
        <v>13.3</v>
      </c>
      <c r="G326" s="26">
        <v>0.12168344007319305</v>
      </c>
      <c r="H326" s="24"/>
    </row>
    <row r="327" spans="1:8" ht="31.2">
      <c r="A327" s="12" t="s">
        <v>273</v>
      </c>
      <c r="B327" s="19" t="s">
        <v>271</v>
      </c>
      <c r="C327" s="20" t="s">
        <v>0</v>
      </c>
      <c r="D327" s="21">
        <v>0</v>
      </c>
      <c r="E327" s="13">
        <v>21</v>
      </c>
      <c r="F327" s="13">
        <v>0</v>
      </c>
      <c r="G327" s="26">
        <v>0</v>
      </c>
      <c r="H327" s="24"/>
    </row>
    <row r="328" spans="1:8" ht="31.2">
      <c r="A328" s="12" t="s">
        <v>13</v>
      </c>
      <c r="B328" s="19" t="s">
        <v>271</v>
      </c>
      <c r="C328" s="20" t="s">
        <v>10</v>
      </c>
      <c r="D328" s="21">
        <v>0</v>
      </c>
      <c r="E328" s="13">
        <v>21</v>
      </c>
      <c r="F328" s="13">
        <v>0</v>
      </c>
      <c r="G328" s="26">
        <v>0</v>
      </c>
      <c r="H328" s="24"/>
    </row>
    <row r="329" spans="1:8">
      <c r="A329" s="12" t="s">
        <v>272</v>
      </c>
      <c r="B329" s="19" t="s">
        <v>271</v>
      </c>
      <c r="C329" s="20" t="s">
        <v>10</v>
      </c>
      <c r="D329" s="21">
        <v>501</v>
      </c>
      <c r="E329" s="13">
        <v>21</v>
      </c>
      <c r="F329" s="13">
        <v>0</v>
      </c>
      <c r="G329" s="26">
        <v>0</v>
      </c>
      <c r="H329" s="24"/>
    </row>
    <row r="330" spans="1:8" ht="78">
      <c r="A330" s="12" t="s">
        <v>270</v>
      </c>
      <c r="B330" s="19" t="s">
        <v>269</v>
      </c>
      <c r="C330" s="20" t="s">
        <v>0</v>
      </c>
      <c r="D330" s="21">
        <v>0</v>
      </c>
      <c r="E330" s="13">
        <v>23370</v>
      </c>
      <c r="F330" s="13">
        <v>5798</v>
      </c>
      <c r="G330" s="26">
        <v>0.24809584937954643</v>
      </c>
      <c r="H330" s="24"/>
    </row>
    <row r="331" spans="1:8" ht="63" customHeight="1">
      <c r="A331" s="12" t="s">
        <v>268</v>
      </c>
      <c r="B331" s="19" t="s">
        <v>267</v>
      </c>
      <c r="C331" s="20" t="s">
        <v>0</v>
      </c>
      <c r="D331" s="21">
        <v>0</v>
      </c>
      <c r="E331" s="13">
        <v>19870</v>
      </c>
      <c r="F331" s="13">
        <v>4994</v>
      </c>
      <c r="G331" s="26">
        <v>0.2513336688475088</v>
      </c>
      <c r="H331" s="24"/>
    </row>
    <row r="332" spans="1:8" ht="31.2">
      <c r="A332" s="12" t="s">
        <v>266</v>
      </c>
      <c r="B332" s="19" t="s">
        <v>265</v>
      </c>
      <c r="C332" s="20" t="s">
        <v>0</v>
      </c>
      <c r="D332" s="21">
        <v>0</v>
      </c>
      <c r="E332" s="13">
        <v>18837.8</v>
      </c>
      <c r="F332" s="13">
        <v>4728.8</v>
      </c>
      <c r="G332" s="26">
        <v>0.25102719001157248</v>
      </c>
      <c r="H332" s="24"/>
    </row>
    <row r="333" spans="1:8" ht="46.8">
      <c r="A333" s="12" t="s">
        <v>263</v>
      </c>
      <c r="B333" s="19" t="s">
        <v>265</v>
      </c>
      <c r="C333" s="20" t="s">
        <v>261</v>
      </c>
      <c r="D333" s="21">
        <v>0</v>
      </c>
      <c r="E333" s="13">
        <v>18837.8</v>
      </c>
      <c r="F333" s="13">
        <v>4728.8</v>
      </c>
      <c r="G333" s="26">
        <v>0.25102719001157248</v>
      </c>
      <c r="H333" s="24"/>
    </row>
    <row r="334" spans="1:8">
      <c r="A334" s="12" t="s">
        <v>3</v>
      </c>
      <c r="B334" s="19" t="s">
        <v>265</v>
      </c>
      <c r="C334" s="20" t="s">
        <v>261</v>
      </c>
      <c r="D334" s="21">
        <v>113</v>
      </c>
      <c r="E334" s="13">
        <v>18837.8</v>
      </c>
      <c r="F334" s="13">
        <v>4728.8</v>
      </c>
      <c r="G334" s="26">
        <v>0.25102719001157248</v>
      </c>
      <c r="H334" s="24"/>
    </row>
    <row r="335" spans="1:8" ht="31.2">
      <c r="A335" s="12" t="s">
        <v>264</v>
      </c>
      <c r="B335" s="19" t="s">
        <v>262</v>
      </c>
      <c r="C335" s="20" t="s">
        <v>0</v>
      </c>
      <c r="D335" s="21">
        <v>0</v>
      </c>
      <c r="E335" s="13">
        <v>1032.2</v>
      </c>
      <c r="F335" s="13">
        <v>265.2</v>
      </c>
      <c r="G335" s="26">
        <v>0.25692695214105793</v>
      </c>
      <c r="H335" s="24"/>
    </row>
    <row r="336" spans="1:8" ht="46.8">
      <c r="A336" s="12" t="s">
        <v>263</v>
      </c>
      <c r="B336" s="19" t="s">
        <v>262</v>
      </c>
      <c r="C336" s="20" t="s">
        <v>261</v>
      </c>
      <c r="D336" s="21">
        <v>0</v>
      </c>
      <c r="E336" s="13">
        <v>1032.2</v>
      </c>
      <c r="F336" s="13">
        <v>265.2</v>
      </c>
      <c r="G336" s="26">
        <v>0.25692695214105793</v>
      </c>
      <c r="H336" s="24"/>
    </row>
    <row r="337" spans="1:8">
      <c r="A337" s="12" t="s">
        <v>3</v>
      </c>
      <c r="B337" s="19" t="s">
        <v>262</v>
      </c>
      <c r="C337" s="20" t="s">
        <v>261</v>
      </c>
      <c r="D337" s="21">
        <v>113</v>
      </c>
      <c r="E337" s="13">
        <v>1032.2</v>
      </c>
      <c r="F337" s="13">
        <v>265.2</v>
      </c>
      <c r="G337" s="26">
        <v>0.25692695214105793</v>
      </c>
      <c r="H337" s="24"/>
    </row>
    <row r="338" spans="1:8" ht="78">
      <c r="A338" s="12" t="s">
        <v>260</v>
      </c>
      <c r="B338" s="19" t="s">
        <v>259</v>
      </c>
      <c r="C338" s="20" t="s">
        <v>0</v>
      </c>
      <c r="D338" s="21">
        <v>0</v>
      </c>
      <c r="E338" s="13">
        <v>3500</v>
      </c>
      <c r="F338" s="13">
        <v>804</v>
      </c>
      <c r="G338" s="26">
        <v>0.2297142857142857</v>
      </c>
      <c r="H338" s="24"/>
    </row>
    <row r="339" spans="1:8" ht="31.2">
      <c r="A339" s="12" t="s">
        <v>258</v>
      </c>
      <c r="B339" s="19" t="s">
        <v>256</v>
      </c>
      <c r="C339" s="20" t="s">
        <v>0</v>
      </c>
      <c r="D339" s="21">
        <v>0</v>
      </c>
      <c r="E339" s="13">
        <v>3500</v>
      </c>
      <c r="F339" s="13">
        <v>804</v>
      </c>
      <c r="G339" s="26">
        <v>0.2297142857142857</v>
      </c>
      <c r="H339" s="24"/>
    </row>
    <row r="340" spans="1:8">
      <c r="A340" s="12" t="s">
        <v>4</v>
      </c>
      <c r="B340" s="19" t="s">
        <v>256</v>
      </c>
      <c r="C340" s="20" t="s">
        <v>1</v>
      </c>
      <c r="D340" s="21">
        <v>0</v>
      </c>
      <c r="E340" s="13">
        <v>3500</v>
      </c>
      <c r="F340" s="13">
        <v>804</v>
      </c>
      <c r="G340" s="26">
        <v>0.2297142857142857</v>
      </c>
      <c r="H340" s="24"/>
    </row>
    <row r="341" spans="1:8">
      <c r="A341" s="12" t="s">
        <v>257</v>
      </c>
      <c r="B341" s="19" t="s">
        <v>256</v>
      </c>
      <c r="C341" s="20" t="s">
        <v>1</v>
      </c>
      <c r="D341" s="21">
        <v>1202</v>
      </c>
      <c r="E341" s="13">
        <v>3500</v>
      </c>
      <c r="F341" s="13">
        <v>804</v>
      </c>
      <c r="G341" s="26">
        <v>0.2297142857142857</v>
      </c>
      <c r="H341" s="24"/>
    </row>
    <row r="342" spans="1:8" ht="62.25" customHeight="1">
      <c r="A342" s="12" t="s">
        <v>255</v>
      </c>
      <c r="B342" s="19" t="s">
        <v>254</v>
      </c>
      <c r="C342" s="20" t="s">
        <v>0</v>
      </c>
      <c r="D342" s="21">
        <v>0</v>
      </c>
      <c r="E342" s="13">
        <v>3060.6</v>
      </c>
      <c r="F342" s="13">
        <v>653.20000000000005</v>
      </c>
      <c r="G342" s="26">
        <v>0.21342220479644516</v>
      </c>
      <c r="H342" s="24"/>
    </row>
    <row r="343" spans="1:8" ht="31.2">
      <c r="A343" s="12" t="s">
        <v>253</v>
      </c>
      <c r="B343" s="19" t="s">
        <v>252</v>
      </c>
      <c r="C343" s="20" t="s">
        <v>0</v>
      </c>
      <c r="D343" s="21">
        <v>0</v>
      </c>
      <c r="E343" s="13">
        <v>3060.6</v>
      </c>
      <c r="F343" s="13">
        <v>653.20000000000005</v>
      </c>
      <c r="G343" s="26">
        <v>0.21342220479644516</v>
      </c>
      <c r="H343" s="24"/>
    </row>
    <row r="344" spans="1:8" ht="31.2">
      <c r="A344" s="12" t="s">
        <v>149</v>
      </c>
      <c r="B344" s="19" t="s">
        <v>251</v>
      </c>
      <c r="C344" s="20" t="s">
        <v>0</v>
      </c>
      <c r="D344" s="21">
        <v>0</v>
      </c>
      <c r="E344" s="13">
        <v>15</v>
      </c>
      <c r="F344" s="13">
        <v>0</v>
      </c>
      <c r="G344" s="26">
        <v>0</v>
      </c>
      <c r="H344" s="24"/>
    </row>
    <row r="345" spans="1:8" ht="31.2">
      <c r="A345" s="12" t="s">
        <v>13</v>
      </c>
      <c r="B345" s="19" t="s">
        <v>251</v>
      </c>
      <c r="C345" s="20" t="s">
        <v>10</v>
      </c>
      <c r="D345" s="21">
        <v>0</v>
      </c>
      <c r="E345" s="13">
        <v>15</v>
      </c>
      <c r="F345" s="13">
        <v>0</v>
      </c>
      <c r="G345" s="26">
        <v>0</v>
      </c>
      <c r="H345" s="24"/>
    </row>
    <row r="346" spans="1:8" ht="31.2">
      <c r="A346" s="12" t="s">
        <v>119</v>
      </c>
      <c r="B346" s="19" t="s">
        <v>251</v>
      </c>
      <c r="C346" s="20" t="s">
        <v>10</v>
      </c>
      <c r="D346" s="21">
        <v>705</v>
      </c>
      <c r="E346" s="13">
        <v>15</v>
      </c>
      <c r="F346" s="13">
        <v>0</v>
      </c>
      <c r="G346" s="26">
        <v>0</v>
      </c>
      <c r="H346" s="24"/>
    </row>
    <row r="347" spans="1:8" ht="31.2">
      <c r="A347" s="12" t="s">
        <v>217</v>
      </c>
      <c r="B347" s="19" t="s">
        <v>250</v>
      </c>
      <c r="C347" s="20" t="s">
        <v>0</v>
      </c>
      <c r="D347" s="21">
        <v>0</v>
      </c>
      <c r="E347" s="13">
        <v>3045.6</v>
      </c>
      <c r="F347" s="13">
        <v>653.20000000000005</v>
      </c>
      <c r="G347" s="26">
        <v>0.21447333858681378</v>
      </c>
      <c r="H347" s="24"/>
    </row>
    <row r="348" spans="1:8" ht="77.25" customHeight="1">
      <c r="A348" s="12" t="s">
        <v>30</v>
      </c>
      <c r="B348" s="19" t="s">
        <v>250</v>
      </c>
      <c r="C348" s="20" t="s">
        <v>29</v>
      </c>
      <c r="D348" s="21">
        <v>0</v>
      </c>
      <c r="E348" s="13">
        <v>2937.7</v>
      </c>
      <c r="F348" s="13">
        <v>625.79999999999995</v>
      </c>
      <c r="G348" s="26">
        <v>0.21302379412465533</v>
      </c>
      <c r="H348" s="24"/>
    </row>
    <row r="349" spans="1:8">
      <c r="A349" s="12" t="s">
        <v>3</v>
      </c>
      <c r="B349" s="19" t="s">
        <v>250</v>
      </c>
      <c r="C349" s="20" t="s">
        <v>29</v>
      </c>
      <c r="D349" s="21">
        <v>113</v>
      </c>
      <c r="E349" s="13">
        <v>2937.7</v>
      </c>
      <c r="F349" s="13">
        <v>625.79999999999995</v>
      </c>
      <c r="G349" s="26">
        <v>0.21302379412465533</v>
      </c>
      <c r="H349" s="24"/>
    </row>
    <row r="350" spans="1:8" ht="31.2">
      <c r="A350" s="12" t="s">
        <v>13</v>
      </c>
      <c r="B350" s="19" t="s">
        <v>250</v>
      </c>
      <c r="C350" s="20" t="s">
        <v>10</v>
      </c>
      <c r="D350" s="21">
        <v>0</v>
      </c>
      <c r="E350" s="13">
        <v>107.9</v>
      </c>
      <c r="F350" s="13">
        <v>27.4</v>
      </c>
      <c r="G350" s="26">
        <v>0.25393883225208524</v>
      </c>
      <c r="H350" s="24"/>
    </row>
    <row r="351" spans="1:8">
      <c r="A351" s="12" t="s">
        <v>3</v>
      </c>
      <c r="B351" s="19" t="s">
        <v>250</v>
      </c>
      <c r="C351" s="20" t="s">
        <v>10</v>
      </c>
      <c r="D351" s="21">
        <v>113</v>
      </c>
      <c r="E351" s="13">
        <v>107.9</v>
      </c>
      <c r="F351" s="13">
        <v>27.4</v>
      </c>
      <c r="G351" s="26">
        <v>0.25393883225208524</v>
      </c>
      <c r="H351" s="24"/>
    </row>
    <row r="352" spans="1:8" s="27" customFormat="1" ht="46.5" customHeight="1">
      <c r="A352" s="10" t="s">
        <v>249</v>
      </c>
      <c r="B352" s="16" t="s">
        <v>248</v>
      </c>
      <c r="C352" s="17" t="s">
        <v>0</v>
      </c>
      <c r="D352" s="18">
        <v>0</v>
      </c>
      <c r="E352" s="11">
        <v>39607.5</v>
      </c>
      <c r="F352" s="11">
        <v>9961.7000000000007</v>
      </c>
      <c r="G352" s="25">
        <v>0.25151044625386609</v>
      </c>
      <c r="H352" s="23"/>
    </row>
    <row r="353" spans="1:8" ht="31.5" customHeight="1">
      <c r="A353" s="12" t="s">
        <v>247</v>
      </c>
      <c r="B353" s="19" t="s">
        <v>246</v>
      </c>
      <c r="C353" s="20" t="s">
        <v>0</v>
      </c>
      <c r="D353" s="21">
        <v>0</v>
      </c>
      <c r="E353" s="13">
        <v>39597.5</v>
      </c>
      <c r="F353" s="13">
        <v>9961.7000000000007</v>
      </c>
      <c r="G353" s="26">
        <v>0.25157396300271484</v>
      </c>
      <c r="H353" s="24"/>
    </row>
    <row r="354" spans="1:8" ht="46.5" customHeight="1">
      <c r="A354" s="12" t="s">
        <v>245</v>
      </c>
      <c r="B354" s="19" t="s">
        <v>244</v>
      </c>
      <c r="C354" s="20" t="s">
        <v>0</v>
      </c>
      <c r="D354" s="21">
        <v>0</v>
      </c>
      <c r="E354" s="13">
        <v>155.5</v>
      </c>
      <c r="F354" s="13">
        <v>9.8000000000000007</v>
      </c>
      <c r="G354" s="26">
        <v>6.3022508038585209E-2</v>
      </c>
      <c r="H354" s="24"/>
    </row>
    <row r="355" spans="1:8" ht="46.8">
      <c r="A355" s="12" t="s">
        <v>243</v>
      </c>
      <c r="B355" s="19" t="s">
        <v>242</v>
      </c>
      <c r="C355" s="20" t="s">
        <v>0</v>
      </c>
      <c r="D355" s="21">
        <v>0</v>
      </c>
      <c r="E355" s="13">
        <v>10</v>
      </c>
      <c r="F355" s="13">
        <v>9.8000000000000007</v>
      </c>
      <c r="G355" s="26">
        <v>0.98000000000000009</v>
      </c>
      <c r="H355" s="24"/>
    </row>
    <row r="356" spans="1:8" ht="31.2">
      <c r="A356" s="12" t="s">
        <v>13</v>
      </c>
      <c r="B356" s="19" t="s">
        <v>242</v>
      </c>
      <c r="C356" s="20" t="s">
        <v>10</v>
      </c>
      <c r="D356" s="21">
        <v>0</v>
      </c>
      <c r="E356" s="13">
        <v>10</v>
      </c>
      <c r="F356" s="13">
        <v>9.8000000000000007</v>
      </c>
      <c r="G356" s="26">
        <v>0.98000000000000009</v>
      </c>
      <c r="H356" s="24"/>
    </row>
    <row r="357" spans="1:8" ht="31.2">
      <c r="A357" s="12" t="s">
        <v>119</v>
      </c>
      <c r="B357" s="19" t="s">
        <v>242</v>
      </c>
      <c r="C357" s="20" t="s">
        <v>10</v>
      </c>
      <c r="D357" s="21">
        <v>705</v>
      </c>
      <c r="E357" s="13">
        <v>10</v>
      </c>
      <c r="F357" s="13">
        <v>9.8000000000000007</v>
      </c>
      <c r="G357" s="26">
        <v>0.98000000000000009</v>
      </c>
      <c r="H357" s="24"/>
    </row>
    <row r="358" spans="1:8" ht="46.8">
      <c r="A358" s="12" t="s">
        <v>241</v>
      </c>
      <c r="B358" s="19" t="s">
        <v>240</v>
      </c>
      <c r="C358" s="20" t="s">
        <v>0</v>
      </c>
      <c r="D358" s="21">
        <v>0</v>
      </c>
      <c r="E358" s="13">
        <v>132</v>
      </c>
      <c r="F358" s="13">
        <v>0</v>
      </c>
      <c r="G358" s="26">
        <v>0</v>
      </c>
      <c r="H358" s="24"/>
    </row>
    <row r="359" spans="1:8" ht="31.2">
      <c r="A359" s="12" t="s">
        <v>13</v>
      </c>
      <c r="B359" s="19" t="s">
        <v>240</v>
      </c>
      <c r="C359" s="20" t="s">
        <v>10</v>
      </c>
      <c r="D359" s="21">
        <v>0</v>
      </c>
      <c r="E359" s="13">
        <v>132</v>
      </c>
      <c r="F359" s="13">
        <v>0</v>
      </c>
      <c r="G359" s="26">
        <v>0</v>
      </c>
      <c r="H359" s="24"/>
    </row>
    <row r="360" spans="1:8" ht="31.2">
      <c r="A360" s="12" t="s">
        <v>119</v>
      </c>
      <c r="B360" s="19" t="s">
        <v>240</v>
      </c>
      <c r="C360" s="20" t="s">
        <v>10</v>
      </c>
      <c r="D360" s="21">
        <v>705</v>
      </c>
      <c r="E360" s="13">
        <v>132</v>
      </c>
      <c r="F360" s="13">
        <v>0</v>
      </c>
      <c r="G360" s="26">
        <v>0</v>
      </c>
      <c r="H360" s="24"/>
    </row>
    <row r="361" spans="1:8" ht="62.4">
      <c r="A361" s="12" t="s">
        <v>239</v>
      </c>
      <c r="B361" s="19" t="s">
        <v>238</v>
      </c>
      <c r="C361" s="20" t="s">
        <v>0</v>
      </c>
      <c r="D361" s="21">
        <v>0</v>
      </c>
      <c r="E361" s="13">
        <v>13.5</v>
      </c>
      <c r="F361" s="13">
        <v>0</v>
      </c>
      <c r="G361" s="26">
        <v>0</v>
      </c>
      <c r="H361" s="24"/>
    </row>
    <row r="362" spans="1:8" ht="31.2">
      <c r="A362" s="12" t="s">
        <v>13</v>
      </c>
      <c r="B362" s="19" t="s">
        <v>238</v>
      </c>
      <c r="C362" s="20" t="s">
        <v>10</v>
      </c>
      <c r="D362" s="21">
        <v>0</v>
      </c>
      <c r="E362" s="13">
        <v>13.5</v>
      </c>
      <c r="F362" s="13">
        <v>0</v>
      </c>
      <c r="G362" s="26">
        <v>0</v>
      </c>
      <c r="H362" s="24"/>
    </row>
    <row r="363" spans="1:8" ht="31.2">
      <c r="A363" s="12" t="s">
        <v>119</v>
      </c>
      <c r="B363" s="19" t="s">
        <v>238</v>
      </c>
      <c r="C363" s="20" t="s">
        <v>10</v>
      </c>
      <c r="D363" s="21">
        <v>705</v>
      </c>
      <c r="E363" s="13">
        <v>13.5</v>
      </c>
      <c r="F363" s="13">
        <v>0</v>
      </c>
      <c r="G363" s="26">
        <v>0</v>
      </c>
      <c r="H363" s="24"/>
    </row>
    <row r="364" spans="1:8" ht="31.2">
      <c r="A364" s="12" t="s">
        <v>237</v>
      </c>
      <c r="B364" s="19" t="s">
        <v>236</v>
      </c>
      <c r="C364" s="20" t="s">
        <v>0</v>
      </c>
      <c r="D364" s="21">
        <v>0</v>
      </c>
      <c r="E364" s="13">
        <v>5201</v>
      </c>
      <c r="F364" s="13">
        <v>1261.7</v>
      </c>
      <c r="G364" s="26">
        <v>0.24258796385310519</v>
      </c>
      <c r="H364" s="24"/>
    </row>
    <row r="365" spans="1:8" ht="124.8">
      <c r="A365" s="12" t="s">
        <v>235</v>
      </c>
      <c r="B365" s="19" t="s">
        <v>233</v>
      </c>
      <c r="C365" s="20" t="s">
        <v>0</v>
      </c>
      <c r="D365" s="21">
        <v>0</v>
      </c>
      <c r="E365" s="13">
        <v>5201</v>
      </c>
      <c r="F365" s="13">
        <v>1261.7</v>
      </c>
      <c r="G365" s="26">
        <v>0.24258796385310519</v>
      </c>
      <c r="H365" s="24"/>
    </row>
    <row r="366" spans="1:8" ht="31.2">
      <c r="A366" s="12" t="s">
        <v>87</v>
      </c>
      <c r="B366" s="19" t="s">
        <v>233</v>
      </c>
      <c r="C366" s="20" t="s">
        <v>85</v>
      </c>
      <c r="D366" s="21">
        <v>0</v>
      </c>
      <c r="E366" s="13">
        <v>5201</v>
      </c>
      <c r="F366" s="13">
        <v>1261.7</v>
      </c>
      <c r="G366" s="26">
        <v>0.24258796385310519</v>
      </c>
      <c r="H366" s="24"/>
    </row>
    <row r="367" spans="1:8">
      <c r="A367" s="12" t="s">
        <v>234</v>
      </c>
      <c r="B367" s="19" t="s">
        <v>233</v>
      </c>
      <c r="C367" s="20" t="s">
        <v>85</v>
      </c>
      <c r="D367" s="21">
        <v>1001</v>
      </c>
      <c r="E367" s="13">
        <v>5201</v>
      </c>
      <c r="F367" s="13">
        <v>1261.7</v>
      </c>
      <c r="G367" s="26">
        <v>0.24258796385310519</v>
      </c>
      <c r="H367" s="24"/>
    </row>
    <row r="368" spans="1:8" ht="47.25" customHeight="1">
      <c r="A368" s="12" t="s">
        <v>232</v>
      </c>
      <c r="B368" s="19" t="s">
        <v>231</v>
      </c>
      <c r="C368" s="20" t="s">
        <v>0</v>
      </c>
      <c r="D368" s="21">
        <v>0</v>
      </c>
      <c r="E368" s="13">
        <v>1347.9</v>
      </c>
      <c r="F368" s="13">
        <v>331</v>
      </c>
      <c r="G368" s="26">
        <v>0.24556717857407817</v>
      </c>
      <c r="H368" s="24"/>
    </row>
    <row r="369" spans="1:8" ht="78.75" customHeight="1">
      <c r="A369" s="12" t="s">
        <v>230</v>
      </c>
      <c r="B369" s="19" t="s">
        <v>229</v>
      </c>
      <c r="C369" s="20" t="s">
        <v>0</v>
      </c>
      <c r="D369" s="21">
        <v>0</v>
      </c>
      <c r="E369" s="13">
        <v>1344.9</v>
      </c>
      <c r="F369" s="13">
        <v>331</v>
      </c>
      <c r="G369" s="26">
        <v>0.24611495278459364</v>
      </c>
      <c r="H369" s="24"/>
    </row>
    <row r="370" spans="1:8" ht="31.2">
      <c r="A370" s="12" t="s">
        <v>87</v>
      </c>
      <c r="B370" s="19" t="s">
        <v>229</v>
      </c>
      <c r="C370" s="20" t="s">
        <v>85</v>
      </c>
      <c r="D370" s="21">
        <v>0</v>
      </c>
      <c r="E370" s="13">
        <v>1344.9</v>
      </c>
      <c r="F370" s="13">
        <v>331</v>
      </c>
      <c r="G370" s="26">
        <v>0.24611495278459364</v>
      </c>
      <c r="H370" s="24"/>
    </row>
    <row r="371" spans="1:8">
      <c r="A371" s="12" t="s">
        <v>3</v>
      </c>
      <c r="B371" s="19" t="s">
        <v>229</v>
      </c>
      <c r="C371" s="20" t="s">
        <v>85</v>
      </c>
      <c r="D371" s="21">
        <v>113</v>
      </c>
      <c r="E371" s="13">
        <v>1344.9</v>
      </c>
      <c r="F371" s="13">
        <v>331</v>
      </c>
      <c r="G371" s="26">
        <v>0.24611495278459364</v>
      </c>
      <c r="H371" s="24"/>
    </row>
    <row r="372" spans="1:8" ht="46.8">
      <c r="A372" s="12" t="s">
        <v>228</v>
      </c>
      <c r="B372" s="19" t="s">
        <v>227</v>
      </c>
      <c r="C372" s="20" t="s">
        <v>0</v>
      </c>
      <c r="D372" s="21">
        <v>0</v>
      </c>
      <c r="E372" s="13">
        <v>3</v>
      </c>
      <c r="F372" s="13">
        <v>0</v>
      </c>
      <c r="G372" s="26">
        <v>0</v>
      </c>
      <c r="H372" s="24"/>
    </row>
    <row r="373" spans="1:8" ht="31.2">
      <c r="A373" s="12" t="s">
        <v>87</v>
      </c>
      <c r="B373" s="19" t="s">
        <v>227</v>
      </c>
      <c r="C373" s="20" t="s">
        <v>85</v>
      </c>
      <c r="D373" s="21">
        <v>0</v>
      </c>
      <c r="E373" s="13">
        <v>3</v>
      </c>
      <c r="F373" s="13">
        <v>0</v>
      </c>
      <c r="G373" s="26">
        <v>0</v>
      </c>
      <c r="H373" s="24"/>
    </row>
    <row r="374" spans="1:8">
      <c r="A374" s="12" t="s">
        <v>3</v>
      </c>
      <c r="B374" s="19" t="s">
        <v>227</v>
      </c>
      <c r="C374" s="20" t="s">
        <v>85</v>
      </c>
      <c r="D374" s="21">
        <v>113</v>
      </c>
      <c r="E374" s="13">
        <v>3</v>
      </c>
      <c r="F374" s="13">
        <v>0</v>
      </c>
      <c r="G374" s="26">
        <v>0</v>
      </c>
      <c r="H374" s="24"/>
    </row>
    <row r="375" spans="1:8">
      <c r="A375" s="12" t="s">
        <v>226</v>
      </c>
      <c r="B375" s="19" t="s">
        <v>225</v>
      </c>
      <c r="C375" s="20" t="s">
        <v>0</v>
      </c>
      <c r="D375" s="21">
        <v>0</v>
      </c>
      <c r="E375" s="13">
        <v>185.4</v>
      </c>
      <c r="F375" s="13">
        <v>0</v>
      </c>
      <c r="G375" s="26">
        <v>0</v>
      </c>
      <c r="H375" s="24"/>
    </row>
    <row r="376" spans="1:8" ht="46.8">
      <c r="A376" s="12" t="s">
        <v>224</v>
      </c>
      <c r="B376" s="19" t="s">
        <v>223</v>
      </c>
      <c r="C376" s="20" t="s">
        <v>0</v>
      </c>
      <c r="D376" s="21">
        <v>0</v>
      </c>
      <c r="E376" s="13">
        <v>185.4</v>
      </c>
      <c r="F376" s="13">
        <v>0</v>
      </c>
      <c r="G376" s="26">
        <v>0</v>
      </c>
      <c r="H376" s="24"/>
    </row>
    <row r="377" spans="1:8">
      <c r="A377" s="12" t="s">
        <v>4</v>
      </c>
      <c r="B377" s="19" t="s">
        <v>223</v>
      </c>
      <c r="C377" s="20" t="s">
        <v>1</v>
      </c>
      <c r="D377" s="21">
        <v>0</v>
      </c>
      <c r="E377" s="13">
        <v>185.4</v>
      </c>
      <c r="F377" s="13">
        <v>0</v>
      </c>
      <c r="G377" s="26">
        <v>0</v>
      </c>
      <c r="H377" s="24"/>
    </row>
    <row r="378" spans="1:8">
      <c r="A378" s="12" t="s">
        <v>3</v>
      </c>
      <c r="B378" s="19" t="s">
        <v>223</v>
      </c>
      <c r="C378" s="20" t="s">
        <v>1</v>
      </c>
      <c r="D378" s="21">
        <v>113</v>
      </c>
      <c r="E378" s="13">
        <v>185.4</v>
      </c>
      <c r="F378" s="13">
        <v>0</v>
      </c>
      <c r="G378" s="26">
        <v>0</v>
      </c>
      <c r="H378" s="24"/>
    </row>
    <row r="379" spans="1:8" ht="31.5" customHeight="1">
      <c r="A379" s="12" t="s">
        <v>222</v>
      </c>
      <c r="B379" s="19" t="s">
        <v>221</v>
      </c>
      <c r="C379" s="20" t="s">
        <v>0</v>
      </c>
      <c r="D379" s="21">
        <v>0</v>
      </c>
      <c r="E379" s="13">
        <v>27110.6</v>
      </c>
      <c r="F379" s="13">
        <v>7736.8</v>
      </c>
      <c r="G379" s="26">
        <v>0.28537915059054392</v>
      </c>
      <c r="H379" s="24"/>
    </row>
    <row r="380" spans="1:8" ht="31.2">
      <c r="A380" s="12" t="s">
        <v>217</v>
      </c>
      <c r="B380" s="19" t="s">
        <v>220</v>
      </c>
      <c r="C380" s="20" t="s">
        <v>0</v>
      </c>
      <c r="D380" s="21">
        <v>0</v>
      </c>
      <c r="E380" s="13">
        <v>27110.6</v>
      </c>
      <c r="F380" s="13">
        <v>7736.8</v>
      </c>
      <c r="G380" s="26">
        <v>0.28537915059054392</v>
      </c>
      <c r="H380" s="24"/>
    </row>
    <row r="381" spans="1:8" ht="77.25" customHeight="1">
      <c r="A381" s="12" t="s">
        <v>30</v>
      </c>
      <c r="B381" s="19" t="s">
        <v>220</v>
      </c>
      <c r="C381" s="20" t="s">
        <v>29</v>
      </c>
      <c r="D381" s="21">
        <v>0</v>
      </c>
      <c r="E381" s="13">
        <v>24870.2</v>
      </c>
      <c r="F381" s="13">
        <v>7133.6</v>
      </c>
      <c r="G381" s="26">
        <v>0.2868332381725921</v>
      </c>
      <c r="H381" s="24"/>
    </row>
    <row r="382" spans="1:8" ht="62.4">
      <c r="A382" s="12" t="s">
        <v>198</v>
      </c>
      <c r="B382" s="19" t="s">
        <v>220</v>
      </c>
      <c r="C382" s="20" t="s">
        <v>29</v>
      </c>
      <c r="D382" s="21">
        <v>104</v>
      </c>
      <c r="E382" s="13">
        <v>24870.2</v>
      </c>
      <c r="F382" s="13">
        <v>7133.6</v>
      </c>
      <c r="G382" s="26">
        <v>0.2868332381725921</v>
      </c>
      <c r="H382" s="24"/>
    </row>
    <row r="383" spans="1:8" ht="31.2">
      <c r="A383" s="12" t="s">
        <v>13</v>
      </c>
      <c r="B383" s="19" t="s">
        <v>220</v>
      </c>
      <c r="C383" s="20" t="s">
        <v>10</v>
      </c>
      <c r="D383" s="21">
        <v>0</v>
      </c>
      <c r="E383" s="13">
        <v>2232.6</v>
      </c>
      <c r="F383" s="13">
        <v>603</v>
      </c>
      <c r="G383" s="26">
        <v>0.27008868583714057</v>
      </c>
      <c r="H383" s="24"/>
    </row>
    <row r="384" spans="1:8" ht="62.4">
      <c r="A384" s="12" t="s">
        <v>198</v>
      </c>
      <c r="B384" s="19" t="s">
        <v>220</v>
      </c>
      <c r="C384" s="20" t="s">
        <v>10</v>
      </c>
      <c r="D384" s="21">
        <v>104</v>
      </c>
      <c r="E384" s="13">
        <v>2232.6</v>
      </c>
      <c r="F384" s="13">
        <v>603</v>
      </c>
      <c r="G384" s="26">
        <v>0.27008868583714057</v>
      </c>
      <c r="H384" s="24"/>
    </row>
    <row r="385" spans="1:8">
      <c r="A385" s="12" t="s">
        <v>4</v>
      </c>
      <c r="B385" s="19" t="s">
        <v>220</v>
      </c>
      <c r="C385" s="20" t="s">
        <v>1</v>
      </c>
      <c r="D385" s="21">
        <v>0</v>
      </c>
      <c r="E385" s="13">
        <v>7.8</v>
      </c>
      <c r="F385" s="13">
        <v>0.2</v>
      </c>
      <c r="G385" s="26">
        <v>2.5641025641025644E-2</v>
      </c>
      <c r="H385" s="24"/>
    </row>
    <row r="386" spans="1:8" ht="62.4">
      <c r="A386" s="12" t="s">
        <v>198</v>
      </c>
      <c r="B386" s="19" t="s">
        <v>220</v>
      </c>
      <c r="C386" s="20" t="s">
        <v>1</v>
      </c>
      <c r="D386" s="21">
        <v>104</v>
      </c>
      <c r="E386" s="13">
        <v>7.8</v>
      </c>
      <c r="F386" s="13">
        <v>0.2</v>
      </c>
      <c r="G386" s="26">
        <v>2.5641025641025644E-2</v>
      </c>
      <c r="H386" s="24"/>
    </row>
    <row r="387" spans="1:8" ht="31.2">
      <c r="A387" s="12" t="s">
        <v>219</v>
      </c>
      <c r="B387" s="19" t="s">
        <v>218</v>
      </c>
      <c r="C387" s="20" t="s">
        <v>0</v>
      </c>
      <c r="D387" s="21">
        <v>0</v>
      </c>
      <c r="E387" s="13">
        <v>1737</v>
      </c>
      <c r="F387" s="13">
        <v>30</v>
      </c>
      <c r="G387" s="26">
        <v>1.7271157167530225E-2</v>
      </c>
      <c r="H387" s="24"/>
    </row>
    <row r="388" spans="1:8" ht="31.2">
      <c r="A388" s="12" t="s">
        <v>217</v>
      </c>
      <c r="B388" s="19" t="s">
        <v>215</v>
      </c>
      <c r="C388" s="20" t="s">
        <v>0</v>
      </c>
      <c r="D388" s="21">
        <v>0</v>
      </c>
      <c r="E388" s="13">
        <v>1737</v>
      </c>
      <c r="F388" s="13">
        <v>30</v>
      </c>
      <c r="G388" s="26">
        <v>1.7271157167530225E-2</v>
      </c>
      <c r="H388" s="24"/>
    </row>
    <row r="389" spans="1:8" ht="75.75" customHeight="1">
      <c r="A389" s="12" t="s">
        <v>30</v>
      </c>
      <c r="B389" s="19" t="s">
        <v>215</v>
      </c>
      <c r="C389" s="20" t="s">
        <v>29</v>
      </c>
      <c r="D389" s="21">
        <v>0</v>
      </c>
      <c r="E389" s="13">
        <v>1737</v>
      </c>
      <c r="F389" s="13">
        <v>30</v>
      </c>
      <c r="G389" s="26">
        <v>1.7271157167530225E-2</v>
      </c>
      <c r="H389" s="24"/>
    </row>
    <row r="390" spans="1:8" ht="46.8">
      <c r="A390" s="12" t="s">
        <v>216</v>
      </c>
      <c r="B390" s="19" t="s">
        <v>215</v>
      </c>
      <c r="C390" s="20" t="s">
        <v>29</v>
      </c>
      <c r="D390" s="21">
        <v>102</v>
      </c>
      <c r="E390" s="13">
        <v>1737</v>
      </c>
      <c r="F390" s="13">
        <v>30</v>
      </c>
      <c r="G390" s="26">
        <v>1.7271157167530225E-2</v>
      </c>
      <c r="H390" s="24"/>
    </row>
    <row r="391" spans="1:8" ht="31.2">
      <c r="A391" s="12" t="s">
        <v>214</v>
      </c>
      <c r="B391" s="19" t="s">
        <v>213</v>
      </c>
      <c r="C391" s="20" t="s">
        <v>0</v>
      </c>
      <c r="D391" s="21">
        <v>0</v>
      </c>
      <c r="E391" s="13">
        <v>3860.1</v>
      </c>
      <c r="F391" s="13">
        <v>592.29999999999995</v>
      </c>
      <c r="G391" s="26">
        <v>0.15344162068340197</v>
      </c>
      <c r="H391" s="24"/>
    </row>
    <row r="392" spans="1:8" ht="62.4">
      <c r="A392" s="12" t="s">
        <v>212</v>
      </c>
      <c r="B392" s="19" t="s">
        <v>210</v>
      </c>
      <c r="C392" s="20" t="s">
        <v>0</v>
      </c>
      <c r="D392" s="21">
        <v>0</v>
      </c>
      <c r="E392" s="13">
        <v>6.6</v>
      </c>
      <c r="F392" s="13">
        <v>0</v>
      </c>
      <c r="G392" s="26">
        <v>0</v>
      </c>
      <c r="H392" s="24"/>
    </row>
    <row r="393" spans="1:8" ht="31.2">
      <c r="A393" s="12" t="s">
        <v>13</v>
      </c>
      <c r="B393" s="19" t="s">
        <v>210</v>
      </c>
      <c r="C393" s="20" t="s">
        <v>10</v>
      </c>
      <c r="D393" s="21">
        <v>0</v>
      </c>
      <c r="E393" s="13">
        <v>6.6</v>
      </c>
      <c r="F393" s="13">
        <v>0</v>
      </c>
      <c r="G393" s="26">
        <v>0</v>
      </c>
      <c r="H393" s="24"/>
    </row>
    <row r="394" spans="1:8">
      <c r="A394" s="12" t="s">
        <v>211</v>
      </c>
      <c r="B394" s="19" t="s">
        <v>210</v>
      </c>
      <c r="C394" s="20" t="s">
        <v>10</v>
      </c>
      <c r="D394" s="21">
        <v>105</v>
      </c>
      <c r="E394" s="13">
        <v>6.6</v>
      </c>
      <c r="F394" s="13">
        <v>0</v>
      </c>
      <c r="G394" s="26">
        <v>0</v>
      </c>
      <c r="H394" s="24"/>
    </row>
    <row r="395" spans="1:8" ht="78">
      <c r="A395" s="12" t="s">
        <v>209</v>
      </c>
      <c r="B395" s="19" t="s">
        <v>208</v>
      </c>
      <c r="C395" s="20" t="s">
        <v>0</v>
      </c>
      <c r="D395" s="21">
        <v>0</v>
      </c>
      <c r="E395" s="13">
        <v>1268.5</v>
      </c>
      <c r="F395" s="13">
        <v>199.5</v>
      </c>
      <c r="G395" s="26">
        <v>0.15727236893969254</v>
      </c>
      <c r="H395" s="24"/>
    </row>
    <row r="396" spans="1:8" ht="75.75" customHeight="1">
      <c r="A396" s="12" t="s">
        <v>30</v>
      </c>
      <c r="B396" s="19" t="s">
        <v>208</v>
      </c>
      <c r="C396" s="20" t="s">
        <v>29</v>
      </c>
      <c r="D396" s="21">
        <v>0</v>
      </c>
      <c r="E396" s="13">
        <v>1162.7</v>
      </c>
      <c r="F396" s="13">
        <v>198.6</v>
      </c>
      <c r="G396" s="26">
        <v>0.1708093231272039</v>
      </c>
      <c r="H396" s="24"/>
    </row>
    <row r="397" spans="1:8" ht="62.4">
      <c r="A397" s="12" t="s">
        <v>198</v>
      </c>
      <c r="B397" s="19" t="s">
        <v>208</v>
      </c>
      <c r="C397" s="20" t="s">
        <v>29</v>
      </c>
      <c r="D397" s="21">
        <v>104</v>
      </c>
      <c r="E397" s="13">
        <v>1162.7</v>
      </c>
      <c r="F397" s="13">
        <v>198.6</v>
      </c>
      <c r="G397" s="26">
        <v>0.1708093231272039</v>
      </c>
      <c r="H397" s="24"/>
    </row>
    <row r="398" spans="1:8" ht="31.2">
      <c r="A398" s="12" t="s">
        <v>13</v>
      </c>
      <c r="B398" s="19" t="s">
        <v>208</v>
      </c>
      <c r="C398" s="20" t="s">
        <v>10</v>
      </c>
      <c r="D398" s="21">
        <v>0</v>
      </c>
      <c r="E398" s="13">
        <v>105.8</v>
      </c>
      <c r="F398" s="13">
        <v>0.9</v>
      </c>
      <c r="G398" s="26">
        <v>8.5066162570888466E-3</v>
      </c>
      <c r="H398" s="24"/>
    </row>
    <row r="399" spans="1:8" ht="62.4">
      <c r="A399" s="12" t="s">
        <v>198</v>
      </c>
      <c r="B399" s="19" t="s">
        <v>208</v>
      </c>
      <c r="C399" s="20" t="s">
        <v>10</v>
      </c>
      <c r="D399" s="21">
        <v>104</v>
      </c>
      <c r="E399" s="13">
        <v>105.8</v>
      </c>
      <c r="F399" s="13">
        <v>0.9</v>
      </c>
      <c r="G399" s="26">
        <v>8.5066162570888466E-3</v>
      </c>
      <c r="H399" s="24"/>
    </row>
    <row r="400" spans="1:8" ht="78">
      <c r="A400" s="12" t="s">
        <v>207</v>
      </c>
      <c r="B400" s="19" t="s">
        <v>206</v>
      </c>
      <c r="C400" s="20" t="s">
        <v>0</v>
      </c>
      <c r="D400" s="21">
        <v>0</v>
      </c>
      <c r="E400" s="13">
        <v>1289.0999999999999</v>
      </c>
      <c r="F400" s="13">
        <v>212.3</v>
      </c>
      <c r="G400" s="26">
        <v>0.16468854239391825</v>
      </c>
      <c r="H400" s="24"/>
    </row>
    <row r="401" spans="1:8" ht="75.75" customHeight="1">
      <c r="A401" s="12" t="s">
        <v>30</v>
      </c>
      <c r="B401" s="19" t="s">
        <v>206</v>
      </c>
      <c r="C401" s="20" t="s">
        <v>29</v>
      </c>
      <c r="D401" s="21">
        <v>0</v>
      </c>
      <c r="E401" s="13">
        <v>1077.7</v>
      </c>
      <c r="F401" s="13">
        <v>202.4</v>
      </c>
      <c r="G401" s="26">
        <v>0.18780736754198757</v>
      </c>
      <c r="H401" s="24"/>
    </row>
    <row r="402" spans="1:8" ht="62.4">
      <c r="A402" s="12" t="s">
        <v>198</v>
      </c>
      <c r="B402" s="19" t="s">
        <v>206</v>
      </c>
      <c r="C402" s="20" t="s">
        <v>29</v>
      </c>
      <c r="D402" s="21">
        <v>104</v>
      </c>
      <c r="E402" s="13">
        <v>1077.7</v>
      </c>
      <c r="F402" s="13">
        <v>202.4</v>
      </c>
      <c r="G402" s="26">
        <v>0.18780736754198757</v>
      </c>
      <c r="H402" s="24"/>
    </row>
    <row r="403" spans="1:8" ht="31.2">
      <c r="A403" s="12" t="s">
        <v>13</v>
      </c>
      <c r="B403" s="19" t="s">
        <v>206</v>
      </c>
      <c r="C403" s="20" t="s">
        <v>10</v>
      </c>
      <c r="D403" s="21">
        <v>0</v>
      </c>
      <c r="E403" s="13">
        <v>211.4</v>
      </c>
      <c r="F403" s="13">
        <v>9.8000000000000007</v>
      </c>
      <c r="G403" s="26">
        <v>4.6357615894039736E-2</v>
      </c>
      <c r="H403" s="24"/>
    </row>
    <row r="404" spans="1:8" ht="62.4">
      <c r="A404" s="12" t="s">
        <v>198</v>
      </c>
      <c r="B404" s="19" t="s">
        <v>206</v>
      </c>
      <c r="C404" s="20" t="s">
        <v>10</v>
      </c>
      <c r="D404" s="21">
        <v>104</v>
      </c>
      <c r="E404" s="13">
        <v>211.4</v>
      </c>
      <c r="F404" s="13">
        <v>9.8000000000000007</v>
      </c>
      <c r="G404" s="26">
        <v>4.6357615894039736E-2</v>
      </c>
      <c r="H404" s="24"/>
    </row>
    <row r="405" spans="1:8" ht="31.2">
      <c r="A405" s="12" t="s">
        <v>205</v>
      </c>
      <c r="B405" s="19" t="s">
        <v>204</v>
      </c>
      <c r="C405" s="20" t="s">
        <v>0</v>
      </c>
      <c r="D405" s="21">
        <v>0</v>
      </c>
      <c r="E405" s="13">
        <v>629.6</v>
      </c>
      <c r="F405" s="13">
        <v>77.3</v>
      </c>
      <c r="G405" s="26">
        <v>0.12277636594663277</v>
      </c>
      <c r="H405" s="24"/>
    </row>
    <row r="406" spans="1:8" ht="75.75" customHeight="1">
      <c r="A406" s="12" t="s">
        <v>30</v>
      </c>
      <c r="B406" s="19" t="s">
        <v>204</v>
      </c>
      <c r="C406" s="20" t="s">
        <v>29</v>
      </c>
      <c r="D406" s="21">
        <v>0</v>
      </c>
      <c r="E406" s="13">
        <v>576.6</v>
      </c>
      <c r="F406" s="13">
        <v>77.3</v>
      </c>
      <c r="G406" s="26">
        <v>0.13406174124176204</v>
      </c>
      <c r="H406" s="24"/>
    </row>
    <row r="407" spans="1:8" ht="62.4">
      <c r="A407" s="12" t="s">
        <v>198</v>
      </c>
      <c r="B407" s="19" t="s">
        <v>204</v>
      </c>
      <c r="C407" s="20" t="s">
        <v>29</v>
      </c>
      <c r="D407" s="21">
        <v>104</v>
      </c>
      <c r="E407" s="13">
        <v>576.6</v>
      </c>
      <c r="F407" s="13">
        <v>77.3</v>
      </c>
      <c r="G407" s="26">
        <v>0.13406174124176204</v>
      </c>
      <c r="H407" s="24"/>
    </row>
    <row r="408" spans="1:8" ht="31.2">
      <c r="A408" s="12" t="s">
        <v>13</v>
      </c>
      <c r="B408" s="19" t="s">
        <v>204</v>
      </c>
      <c r="C408" s="20" t="s">
        <v>10</v>
      </c>
      <c r="D408" s="21">
        <v>0</v>
      </c>
      <c r="E408" s="13">
        <v>53</v>
      </c>
      <c r="F408" s="13">
        <v>0</v>
      </c>
      <c r="G408" s="26">
        <v>0</v>
      </c>
      <c r="H408" s="24"/>
    </row>
    <row r="409" spans="1:8" ht="62.4">
      <c r="A409" s="12" t="s">
        <v>198</v>
      </c>
      <c r="B409" s="19" t="s">
        <v>204</v>
      </c>
      <c r="C409" s="20" t="s">
        <v>10</v>
      </c>
      <c r="D409" s="21">
        <v>104</v>
      </c>
      <c r="E409" s="13">
        <v>53</v>
      </c>
      <c r="F409" s="13">
        <v>0</v>
      </c>
      <c r="G409" s="26">
        <v>0</v>
      </c>
      <c r="H409" s="24"/>
    </row>
    <row r="410" spans="1:8" ht="62.4">
      <c r="A410" s="12" t="s">
        <v>203</v>
      </c>
      <c r="B410" s="19" t="s">
        <v>202</v>
      </c>
      <c r="C410" s="20" t="s">
        <v>0</v>
      </c>
      <c r="D410" s="21">
        <v>0</v>
      </c>
      <c r="E410" s="13">
        <v>629.6</v>
      </c>
      <c r="F410" s="13">
        <v>103.2</v>
      </c>
      <c r="G410" s="26">
        <v>0.16391359593392629</v>
      </c>
      <c r="H410" s="24"/>
    </row>
    <row r="411" spans="1:8" ht="75.75" customHeight="1">
      <c r="A411" s="12" t="s">
        <v>30</v>
      </c>
      <c r="B411" s="19" t="s">
        <v>202</v>
      </c>
      <c r="C411" s="20" t="s">
        <v>29</v>
      </c>
      <c r="D411" s="21">
        <v>0</v>
      </c>
      <c r="E411" s="13">
        <v>576.6</v>
      </c>
      <c r="F411" s="13">
        <v>103.2</v>
      </c>
      <c r="G411" s="26">
        <v>0.17898022892819979</v>
      </c>
      <c r="H411" s="24"/>
    </row>
    <row r="412" spans="1:8" ht="62.4">
      <c r="A412" s="12" t="s">
        <v>198</v>
      </c>
      <c r="B412" s="19" t="s">
        <v>202</v>
      </c>
      <c r="C412" s="20" t="s">
        <v>29</v>
      </c>
      <c r="D412" s="21">
        <v>104</v>
      </c>
      <c r="E412" s="13">
        <v>576.6</v>
      </c>
      <c r="F412" s="13">
        <v>103.2</v>
      </c>
      <c r="G412" s="26">
        <v>0.17898022892819979</v>
      </c>
      <c r="H412" s="24"/>
    </row>
    <row r="413" spans="1:8" ht="31.2">
      <c r="A413" s="12" t="s">
        <v>13</v>
      </c>
      <c r="B413" s="19" t="s">
        <v>202</v>
      </c>
      <c r="C413" s="20" t="s">
        <v>10</v>
      </c>
      <c r="D413" s="21">
        <v>0</v>
      </c>
      <c r="E413" s="13">
        <v>53</v>
      </c>
      <c r="F413" s="13">
        <v>0</v>
      </c>
      <c r="G413" s="26">
        <v>0</v>
      </c>
      <c r="H413" s="24"/>
    </row>
    <row r="414" spans="1:8" ht="62.4">
      <c r="A414" s="12" t="s">
        <v>198</v>
      </c>
      <c r="B414" s="19" t="s">
        <v>202</v>
      </c>
      <c r="C414" s="20" t="s">
        <v>10</v>
      </c>
      <c r="D414" s="21">
        <v>104</v>
      </c>
      <c r="E414" s="13">
        <v>53</v>
      </c>
      <c r="F414" s="13">
        <v>0</v>
      </c>
      <c r="G414" s="26">
        <v>0</v>
      </c>
      <c r="H414" s="24"/>
    </row>
    <row r="415" spans="1:8" ht="124.8">
      <c r="A415" s="12" t="s">
        <v>201</v>
      </c>
      <c r="B415" s="19" t="s">
        <v>200</v>
      </c>
      <c r="C415" s="20" t="s">
        <v>0</v>
      </c>
      <c r="D415" s="21">
        <v>0</v>
      </c>
      <c r="E415" s="13">
        <v>0.7</v>
      </c>
      <c r="F415" s="13">
        <v>0</v>
      </c>
      <c r="G415" s="26">
        <v>0</v>
      </c>
      <c r="H415" s="24"/>
    </row>
    <row r="416" spans="1:8" ht="31.2">
      <c r="A416" s="12" t="s">
        <v>13</v>
      </c>
      <c r="B416" s="19" t="s">
        <v>200</v>
      </c>
      <c r="C416" s="20" t="s">
        <v>10</v>
      </c>
      <c r="D416" s="21">
        <v>0</v>
      </c>
      <c r="E416" s="13">
        <v>0.7</v>
      </c>
      <c r="F416" s="13">
        <v>0</v>
      </c>
      <c r="G416" s="26">
        <v>0</v>
      </c>
      <c r="H416" s="24"/>
    </row>
    <row r="417" spans="1:8" ht="62.4">
      <c r="A417" s="12" t="s">
        <v>198</v>
      </c>
      <c r="B417" s="19" t="s">
        <v>200</v>
      </c>
      <c r="C417" s="20" t="s">
        <v>10</v>
      </c>
      <c r="D417" s="21">
        <v>104</v>
      </c>
      <c r="E417" s="13">
        <v>0.7</v>
      </c>
      <c r="F417" s="13">
        <v>0</v>
      </c>
      <c r="G417" s="26">
        <v>0</v>
      </c>
      <c r="H417" s="24"/>
    </row>
    <row r="418" spans="1:8" ht="46.8">
      <c r="A418" s="12" t="s">
        <v>199</v>
      </c>
      <c r="B418" s="19" t="s">
        <v>197</v>
      </c>
      <c r="C418" s="20" t="s">
        <v>0</v>
      </c>
      <c r="D418" s="21">
        <v>0</v>
      </c>
      <c r="E418" s="13">
        <v>36</v>
      </c>
      <c r="F418" s="13">
        <v>0</v>
      </c>
      <c r="G418" s="26">
        <v>0</v>
      </c>
      <c r="H418" s="24"/>
    </row>
    <row r="419" spans="1:8" ht="75.75" customHeight="1">
      <c r="A419" s="12" t="s">
        <v>30</v>
      </c>
      <c r="B419" s="19" t="s">
        <v>197</v>
      </c>
      <c r="C419" s="20" t="s">
        <v>29</v>
      </c>
      <c r="D419" s="21">
        <v>0</v>
      </c>
      <c r="E419" s="13">
        <v>33.5</v>
      </c>
      <c r="F419" s="13">
        <v>0</v>
      </c>
      <c r="G419" s="26">
        <v>0</v>
      </c>
      <c r="H419" s="24"/>
    </row>
    <row r="420" spans="1:8" ht="62.4">
      <c r="A420" s="12" t="s">
        <v>198</v>
      </c>
      <c r="B420" s="19" t="s">
        <v>197</v>
      </c>
      <c r="C420" s="20" t="s">
        <v>29</v>
      </c>
      <c r="D420" s="21">
        <v>104</v>
      </c>
      <c r="E420" s="13">
        <v>33.5</v>
      </c>
      <c r="F420" s="13">
        <v>0</v>
      </c>
      <c r="G420" s="26">
        <v>0</v>
      </c>
      <c r="H420" s="24"/>
    </row>
    <row r="421" spans="1:8" ht="31.2">
      <c r="A421" s="12" t="s">
        <v>13</v>
      </c>
      <c r="B421" s="19" t="s">
        <v>197</v>
      </c>
      <c r="C421" s="20" t="s">
        <v>10</v>
      </c>
      <c r="D421" s="21">
        <v>0</v>
      </c>
      <c r="E421" s="13">
        <v>2.5</v>
      </c>
      <c r="F421" s="13">
        <v>0</v>
      </c>
      <c r="G421" s="26">
        <v>0</v>
      </c>
      <c r="H421" s="24"/>
    </row>
    <row r="422" spans="1:8" ht="62.4">
      <c r="A422" s="12" t="s">
        <v>198</v>
      </c>
      <c r="B422" s="19" t="s">
        <v>197</v>
      </c>
      <c r="C422" s="20" t="s">
        <v>10</v>
      </c>
      <c r="D422" s="21">
        <v>104</v>
      </c>
      <c r="E422" s="13">
        <v>2.5</v>
      </c>
      <c r="F422" s="13">
        <v>0</v>
      </c>
      <c r="G422" s="26">
        <v>0</v>
      </c>
      <c r="H422" s="24"/>
    </row>
    <row r="423" spans="1:8" ht="31.2">
      <c r="A423" s="12" t="s">
        <v>196</v>
      </c>
      <c r="B423" s="19" t="s">
        <v>195</v>
      </c>
      <c r="C423" s="20" t="s">
        <v>0</v>
      </c>
      <c r="D423" s="21">
        <v>0</v>
      </c>
      <c r="E423" s="13">
        <v>10</v>
      </c>
      <c r="F423" s="13">
        <v>0</v>
      </c>
      <c r="G423" s="26">
        <v>0</v>
      </c>
      <c r="H423" s="24"/>
    </row>
    <row r="424" spans="1:8" ht="62.4">
      <c r="A424" s="12" t="s">
        <v>194</v>
      </c>
      <c r="B424" s="19" t="s">
        <v>193</v>
      </c>
      <c r="C424" s="20" t="s">
        <v>0</v>
      </c>
      <c r="D424" s="21">
        <v>0</v>
      </c>
      <c r="E424" s="13">
        <v>10</v>
      </c>
      <c r="F424" s="13">
        <v>0</v>
      </c>
      <c r="G424" s="26">
        <v>0</v>
      </c>
      <c r="H424" s="24"/>
    </row>
    <row r="425" spans="1:8" ht="31.2">
      <c r="A425" s="12" t="s">
        <v>192</v>
      </c>
      <c r="B425" s="19" t="s">
        <v>191</v>
      </c>
      <c r="C425" s="20" t="s">
        <v>0</v>
      </c>
      <c r="D425" s="21">
        <v>0</v>
      </c>
      <c r="E425" s="13">
        <v>10</v>
      </c>
      <c r="F425" s="13">
        <v>0</v>
      </c>
      <c r="G425" s="26">
        <v>0</v>
      </c>
      <c r="H425" s="24"/>
    </row>
    <row r="426" spans="1:8">
      <c r="A426" s="12" t="s">
        <v>4</v>
      </c>
      <c r="B426" s="19" t="s">
        <v>191</v>
      </c>
      <c r="C426" s="20" t="s">
        <v>1</v>
      </c>
      <c r="D426" s="21">
        <v>0</v>
      </c>
      <c r="E426" s="13">
        <v>10</v>
      </c>
      <c r="F426" s="13">
        <v>0</v>
      </c>
      <c r="G426" s="26">
        <v>0</v>
      </c>
      <c r="H426" s="24"/>
    </row>
    <row r="427" spans="1:8">
      <c r="A427" s="12" t="s">
        <v>3</v>
      </c>
      <c r="B427" s="19" t="s">
        <v>191</v>
      </c>
      <c r="C427" s="20" t="s">
        <v>1</v>
      </c>
      <c r="D427" s="21">
        <v>113</v>
      </c>
      <c r="E427" s="13">
        <v>10</v>
      </c>
      <c r="F427" s="13">
        <v>0</v>
      </c>
      <c r="G427" s="26">
        <v>0</v>
      </c>
      <c r="H427" s="24"/>
    </row>
    <row r="428" spans="1:8" s="27" customFormat="1" ht="62.4">
      <c r="A428" s="10" t="s">
        <v>190</v>
      </c>
      <c r="B428" s="16" t="s">
        <v>189</v>
      </c>
      <c r="C428" s="17" t="s">
        <v>0</v>
      </c>
      <c r="D428" s="18">
        <v>0</v>
      </c>
      <c r="E428" s="11">
        <v>5100.1000000000004</v>
      </c>
      <c r="F428" s="11">
        <v>534.20000000000005</v>
      </c>
      <c r="G428" s="25">
        <v>0.10474304425403423</v>
      </c>
      <c r="H428" s="23"/>
    </row>
    <row r="429" spans="1:8" ht="46.5" customHeight="1">
      <c r="A429" s="12" t="s">
        <v>188</v>
      </c>
      <c r="B429" s="19" t="s">
        <v>187</v>
      </c>
      <c r="C429" s="20" t="s">
        <v>0</v>
      </c>
      <c r="D429" s="21">
        <v>0</v>
      </c>
      <c r="E429" s="13">
        <v>454.7</v>
      </c>
      <c r="F429" s="13">
        <v>0</v>
      </c>
      <c r="G429" s="26">
        <v>0</v>
      </c>
      <c r="H429" s="24"/>
    </row>
    <row r="430" spans="1:8" ht="46.8">
      <c r="A430" s="12" t="s">
        <v>186</v>
      </c>
      <c r="B430" s="19" t="s">
        <v>185</v>
      </c>
      <c r="C430" s="20" t="s">
        <v>0</v>
      </c>
      <c r="D430" s="21">
        <v>0</v>
      </c>
      <c r="E430" s="13">
        <v>454.7</v>
      </c>
      <c r="F430" s="13">
        <v>0</v>
      </c>
      <c r="G430" s="26">
        <v>0</v>
      </c>
      <c r="H430" s="24"/>
    </row>
    <row r="431" spans="1:8" ht="62.4">
      <c r="A431" s="12" t="s">
        <v>184</v>
      </c>
      <c r="B431" s="19" t="s">
        <v>182</v>
      </c>
      <c r="C431" s="20" t="s">
        <v>0</v>
      </c>
      <c r="D431" s="21">
        <v>0</v>
      </c>
      <c r="E431" s="13">
        <v>37.4</v>
      </c>
      <c r="F431" s="13">
        <v>0</v>
      </c>
      <c r="G431" s="26">
        <v>0</v>
      </c>
      <c r="H431" s="24"/>
    </row>
    <row r="432" spans="1:8" ht="31.2">
      <c r="A432" s="12" t="s">
        <v>13</v>
      </c>
      <c r="B432" s="19" t="s">
        <v>182</v>
      </c>
      <c r="C432" s="20" t="s">
        <v>10</v>
      </c>
      <c r="D432" s="21">
        <v>0</v>
      </c>
      <c r="E432" s="13">
        <v>37.4</v>
      </c>
      <c r="F432" s="13">
        <v>0</v>
      </c>
      <c r="G432" s="26">
        <v>0</v>
      </c>
      <c r="H432" s="24"/>
    </row>
    <row r="433" spans="1:8">
      <c r="A433" s="12" t="s">
        <v>183</v>
      </c>
      <c r="B433" s="19" t="s">
        <v>182</v>
      </c>
      <c r="C433" s="20" t="s">
        <v>10</v>
      </c>
      <c r="D433" s="21">
        <v>709</v>
      </c>
      <c r="E433" s="13">
        <v>37.4</v>
      </c>
      <c r="F433" s="13">
        <v>0</v>
      </c>
      <c r="G433" s="26">
        <v>0</v>
      </c>
      <c r="H433" s="24"/>
    </row>
    <row r="434" spans="1:8">
      <c r="A434" s="12" t="s">
        <v>181</v>
      </c>
      <c r="B434" s="19" t="s">
        <v>179</v>
      </c>
      <c r="C434" s="20" t="s">
        <v>0</v>
      </c>
      <c r="D434" s="21">
        <v>0</v>
      </c>
      <c r="E434" s="13">
        <v>400.9</v>
      </c>
      <c r="F434" s="13">
        <v>0</v>
      </c>
      <c r="G434" s="26">
        <v>0</v>
      </c>
      <c r="H434" s="24"/>
    </row>
    <row r="435" spans="1:8" ht="31.2">
      <c r="A435" s="12" t="s">
        <v>13</v>
      </c>
      <c r="B435" s="19" t="s">
        <v>179</v>
      </c>
      <c r="C435" s="20" t="s">
        <v>10</v>
      </c>
      <c r="D435" s="21">
        <v>0</v>
      </c>
      <c r="E435" s="13">
        <v>400.9</v>
      </c>
      <c r="F435" s="13">
        <v>0</v>
      </c>
      <c r="G435" s="26">
        <v>0</v>
      </c>
      <c r="H435" s="24"/>
    </row>
    <row r="436" spans="1:8">
      <c r="A436" s="12" t="s">
        <v>180</v>
      </c>
      <c r="B436" s="19" t="s">
        <v>179</v>
      </c>
      <c r="C436" s="20" t="s">
        <v>10</v>
      </c>
      <c r="D436" s="21">
        <v>409</v>
      </c>
      <c r="E436" s="13">
        <v>400.9</v>
      </c>
      <c r="F436" s="13">
        <v>0</v>
      </c>
      <c r="G436" s="26">
        <v>0</v>
      </c>
      <c r="H436" s="24"/>
    </row>
    <row r="437" spans="1:8" ht="62.4">
      <c r="A437" s="12" t="s">
        <v>178</v>
      </c>
      <c r="B437" s="19" t="s">
        <v>175</v>
      </c>
      <c r="C437" s="20" t="s">
        <v>0</v>
      </c>
      <c r="D437" s="21">
        <v>0</v>
      </c>
      <c r="E437" s="13">
        <v>16.399999999999999</v>
      </c>
      <c r="F437" s="13">
        <v>0</v>
      </c>
      <c r="G437" s="26">
        <v>0</v>
      </c>
      <c r="H437" s="24"/>
    </row>
    <row r="438" spans="1:8" ht="31.2">
      <c r="A438" s="12" t="s">
        <v>13</v>
      </c>
      <c r="B438" s="19" t="s">
        <v>175</v>
      </c>
      <c r="C438" s="20" t="s">
        <v>10</v>
      </c>
      <c r="D438" s="21">
        <v>0</v>
      </c>
      <c r="E438" s="13">
        <v>16.399999999999999</v>
      </c>
      <c r="F438" s="13">
        <v>0</v>
      </c>
      <c r="G438" s="26">
        <v>0</v>
      </c>
      <c r="H438" s="24"/>
    </row>
    <row r="439" spans="1:8">
      <c r="A439" s="12" t="s">
        <v>176</v>
      </c>
      <c r="B439" s="19" t="s">
        <v>175</v>
      </c>
      <c r="C439" s="20" t="s">
        <v>10</v>
      </c>
      <c r="D439" s="21">
        <v>503</v>
      </c>
      <c r="E439" s="13">
        <v>16.399999999999999</v>
      </c>
      <c r="F439" s="13">
        <v>0</v>
      </c>
      <c r="G439" s="26">
        <v>0</v>
      </c>
      <c r="H439" s="24"/>
    </row>
    <row r="440" spans="1:8" ht="48" customHeight="1">
      <c r="A440" s="12" t="s">
        <v>173</v>
      </c>
      <c r="B440" s="19" t="s">
        <v>172</v>
      </c>
      <c r="C440" s="20" t="s">
        <v>0</v>
      </c>
      <c r="D440" s="21">
        <v>0</v>
      </c>
      <c r="E440" s="13">
        <v>33.5</v>
      </c>
      <c r="F440" s="13">
        <v>0</v>
      </c>
      <c r="G440" s="26">
        <v>0</v>
      </c>
      <c r="H440" s="24"/>
    </row>
    <row r="441" spans="1:8" ht="62.4">
      <c r="A441" s="12" t="s">
        <v>171</v>
      </c>
      <c r="B441" s="19" t="s">
        <v>170</v>
      </c>
      <c r="C441" s="20" t="s">
        <v>0</v>
      </c>
      <c r="D441" s="21">
        <v>0</v>
      </c>
      <c r="E441" s="13">
        <v>33.5</v>
      </c>
      <c r="F441" s="13">
        <v>0</v>
      </c>
      <c r="G441" s="26">
        <v>0</v>
      </c>
      <c r="H441" s="24"/>
    </row>
    <row r="442" spans="1:8" ht="31.2">
      <c r="A442" s="12" t="s">
        <v>169</v>
      </c>
      <c r="B442" s="19" t="s">
        <v>168</v>
      </c>
      <c r="C442" s="20" t="s">
        <v>0</v>
      </c>
      <c r="D442" s="21">
        <v>0</v>
      </c>
      <c r="E442" s="13">
        <v>30.5</v>
      </c>
      <c r="F442" s="13">
        <v>0</v>
      </c>
      <c r="G442" s="26">
        <v>0</v>
      </c>
      <c r="H442" s="24"/>
    </row>
    <row r="443" spans="1:8" ht="31.2">
      <c r="A443" s="12" t="s">
        <v>13</v>
      </c>
      <c r="B443" s="19" t="s">
        <v>168</v>
      </c>
      <c r="C443" s="20" t="s">
        <v>10</v>
      </c>
      <c r="D443" s="21">
        <v>0</v>
      </c>
      <c r="E443" s="13">
        <v>30.5</v>
      </c>
      <c r="F443" s="13">
        <v>0</v>
      </c>
      <c r="G443" s="26">
        <v>0</v>
      </c>
      <c r="H443" s="24"/>
    </row>
    <row r="444" spans="1:8">
      <c r="A444" s="12" t="s">
        <v>3</v>
      </c>
      <c r="B444" s="19" t="s">
        <v>168</v>
      </c>
      <c r="C444" s="20" t="s">
        <v>10</v>
      </c>
      <c r="D444" s="21">
        <v>113</v>
      </c>
      <c r="E444" s="13">
        <v>30.5</v>
      </c>
      <c r="F444" s="13">
        <v>0</v>
      </c>
      <c r="G444" s="26">
        <v>0</v>
      </c>
      <c r="H444" s="24"/>
    </row>
    <row r="445" spans="1:8">
      <c r="A445" s="12" t="s">
        <v>167</v>
      </c>
      <c r="B445" s="19" t="s">
        <v>166</v>
      </c>
      <c r="C445" s="20" t="s">
        <v>0</v>
      </c>
      <c r="D445" s="21">
        <v>0</v>
      </c>
      <c r="E445" s="13">
        <v>3</v>
      </c>
      <c r="F445" s="13">
        <v>0</v>
      </c>
      <c r="G445" s="26">
        <v>0</v>
      </c>
      <c r="H445" s="24"/>
    </row>
    <row r="446" spans="1:8" ht="31.2">
      <c r="A446" s="12" t="s">
        <v>13</v>
      </c>
      <c r="B446" s="19" t="s">
        <v>166</v>
      </c>
      <c r="C446" s="20" t="s">
        <v>10</v>
      </c>
      <c r="D446" s="21">
        <v>0</v>
      </c>
      <c r="E446" s="13">
        <v>3</v>
      </c>
      <c r="F446" s="13">
        <v>0</v>
      </c>
      <c r="G446" s="26">
        <v>0</v>
      </c>
      <c r="H446" s="24"/>
    </row>
    <row r="447" spans="1:8">
      <c r="A447" s="12" t="s">
        <v>3</v>
      </c>
      <c r="B447" s="19" t="s">
        <v>166</v>
      </c>
      <c r="C447" s="20" t="s">
        <v>10</v>
      </c>
      <c r="D447" s="21">
        <v>113</v>
      </c>
      <c r="E447" s="13">
        <v>3</v>
      </c>
      <c r="F447" s="13">
        <v>0</v>
      </c>
      <c r="G447" s="26">
        <v>0</v>
      </c>
      <c r="H447" s="24"/>
    </row>
    <row r="448" spans="1:8" ht="31.2">
      <c r="A448" s="12" t="s">
        <v>165</v>
      </c>
      <c r="B448" s="19" t="s">
        <v>164</v>
      </c>
      <c r="C448" s="20" t="s">
        <v>0</v>
      </c>
      <c r="D448" s="21">
        <v>0</v>
      </c>
      <c r="E448" s="13">
        <v>4611.8999999999996</v>
      </c>
      <c r="F448" s="13">
        <v>534.20000000000005</v>
      </c>
      <c r="G448" s="26">
        <v>0.11583078557644357</v>
      </c>
      <c r="H448" s="24"/>
    </row>
    <row r="449" spans="1:8" ht="62.4">
      <c r="A449" s="12" t="s">
        <v>163</v>
      </c>
      <c r="B449" s="19" t="s">
        <v>162</v>
      </c>
      <c r="C449" s="20" t="s">
        <v>0</v>
      </c>
      <c r="D449" s="21">
        <v>0</v>
      </c>
      <c r="E449" s="13">
        <v>70</v>
      </c>
      <c r="F449" s="13">
        <v>0</v>
      </c>
      <c r="G449" s="26">
        <v>0</v>
      </c>
      <c r="H449" s="24"/>
    </row>
    <row r="450" spans="1:8" ht="46.8">
      <c r="A450" s="12" t="s">
        <v>161</v>
      </c>
      <c r="B450" s="19" t="s">
        <v>160</v>
      </c>
      <c r="C450" s="20" t="s">
        <v>0</v>
      </c>
      <c r="D450" s="21">
        <v>0</v>
      </c>
      <c r="E450" s="13">
        <v>25</v>
      </c>
      <c r="F450" s="13">
        <v>0</v>
      </c>
      <c r="G450" s="26">
        <v>0</v>
      </c>
      <c r="H450" s="24"/>
    </row>
    <row r="451" spans="1:8" ht="31.2">
      <c r="A451" s="12" t="s">
        <v>13</v>
      </c>
      <c r="B451" s="19" t="s">
        <v>160</v>
      </c>
      <c r="C451" s="20" t="s">
        <v>10</v>
      </c>
      <c r="D451" s="21">
        <v>0</v>
      </c>
      <c r="E451" s="13">
        <v>25</v>
      </c>
      <c r="F451" s="13">
        <v>0</v>
      </c>
      <c r="G451" s="26">
        <v>0</v>
      </c>
      <c r="H451" s="24"/>
    </row>
    <row r="452" spans="1:8">
      <c r="A452" s="12" t="s">
        <v>3</v>
      </c>
      <c r="B452" s="19" t="s">
        <v>160</v>
      </c>
      <c r="C452" s="20" t="s">
        <v>10</v>
      </c>
      <c r="D452" s="21">
        <v>113</v>
      </c>
      <c r="E452" s="13">
        <v>25</v>
      </c>
      <c r="F452" s="13">
        <v>0</v>
      </c>
      <c r="G452" s="26">
        <v>0</v>
      </c>
      <c r="H452" s="24"/>
    </row>
    <row r="453" spans="1:8" ht="46.8">
      <c r="A453" s="12" t="s">
        <v>159</v>
      </c>
      <c r="B453" s="19" t="s">
        <v>158</v>
      </c>
      <c r="C453" s="20" t="s">
        <v>0</v>
      </c>
      <c r="D453" s="21">
        <v>0</v>
      </c>
      <c r="E453" s="13">
        <v>15</v>
      </c>
      <c r="F453" s="13">
        <v>0</v>
      </c>
      <c r="G453" s="26">
        <v>0</v>
      </c>
      <c r="H453" s="24"/>
    </row>
    <row r="454" spans="1:8" ht="31.2">
      <c r="A454" s="12" t="s">
        <v>13</v>
      </c>
      <c r="B454" s="19" t="s">
        <v>158</v>
      </c>
      <c r="C454" s="20" t="s">
        <v>10</v>
      </c>
      <c r="D454" s="21">
        <v>0</v>
      </c>
      <c r="E454" s="13">
        <v>15</v>
      </c>
      <c r="F454" s="13">
        <v>0</v>
      </c>
      <c r="G454" s="26">
        <v>0</v>
      </c>
      <c r="H454" s="24"/>
    </row>
    <row r="455" spans="1:8">
      <c r="A455" s="12" t="s">
        <v>3</v>
      </c>
      <c r="B455" s="19" t="s">
        <v>158</v>
      </c>
      <c r="C455" s="20" t="s">
        <v>10</v>
      </c>
      <c r="D455" s="21">
        <v>113</v>
      </c>
      <c r="E455" s="13">
        <v>15</v>
      </c>
      <c r="F455" s="13">
        <v>0</v>
      </c>
      <c r="G455" s="26">
        <v>0</v>
      </c>
      <c r="H455" s="24"/>
    </row>
    <row r="456" spans="1:8" ht="93.6">
      <c r="A456" s="12" t="s">
        <v>157</v>
      </c>
      <c r="B456" s="19" t="s">
        <v>156</v>
      </c>
      <c r="C456" s="20" t="s">
        <v>0</v>
      </c>
      <c r="D456" s="21">
        <v>0</v>
      </c>
      <c r="E456" s="13">
        <v>5</v>
      </c>
      <c r="F456" s="13">
        <v>0</v>
      </c>
      <c r="G456" s="26">
        <v>0</v>
      </c>
      <c r="H456" s="24"/>
    </row>
    <row r="457" spans="1:8" ht="31.2">
      <c r="A457" s="12" t="s">
        <v>13</v>
      </c>
      <c r="B457" s="19" t="s">
        <v>156</v>
      </c>
      <c r="C457" s="20" t="s">
        <v>10</v>
      </c>
      <c r="D457" s="21">
        <v>0</v>
      </c>
      <c r="E457" s="13">
        <v>5</v>
      </c>
      <c r="F457" s="13">
        <v>0</v>
      </c>
      <c r="G457" s="26">
        <v>0</v>
      </c>
      <c r="H457" s="24"/>
    </row>
    <row r="458" spans="1:8">
      <c r="A458" s="12" t="s">
        <v>3</v>
      </c>
      <c r="B458" s="19" t="s">
        <v>156</v>
      </c>
      <c r="C458" s="20" t="s">
        <v>10</v>
      </c>
      <c r="D458" s="21">
        <v>113</v>
      </c>
      <c r="E458" s="13">
        <v>5</v>
      </c>
      <c r="F458" s="13">
        <v>0</v>
      </c>
      <c r="G458" s="26">
        <v>0</v>
      </c>
      <c r="H458" s="24"/>
    </row>
    <row r="459" spans="1:8" ht="46.5" customHeight="1">
      <c r="A459" s="12" t="s">
        <v>155</v>
      </c>
      <c r="B459" s="19" t="s">
        <v>154</v>
      </c>
      <c r="C459" s="20" t="s">
        <v>0</v>
      </c>
      <c r="D459" s="21">
        <v>0</v>
      </c>
      <c r="E459" s="13">
        <v>10</v>
      </c>
      <c r="F459" s="13">
        <v>0</v>
      </c>
      <c r="G459" s="26">
        <v>0</v>
      </c>
      <c r="H459" s="24"/>
    </row>
    <row r="460" spans="1:8" ht="31.2">
      <c r="A460" s="12" t="s">
        <v>13</v>
      </c>
      <c r="B460" s="19" t="s">
        <v>154</v>
      </c>
      <c r="C460" s="20" t="s">
        <v>10</v>
      </c>
      <c r="D460" s="21">
        <v>0</v>
      </c>
      <c r="E460" s="13">
        <v>10</v>
      </c>
      <c r="F460" s="13">
        <v>0</v>
      </c>
      <c r="G460" s="26">
        <v>0</v>
      </c>
      <c r="H460" s="24"/>
    </row>
    <row r="461" spans="1:8">
      <c r="A461" s="12" t="s">
        <v>3</v>
      </c>
      <c r="B461" s="19" t="s">
        <v>154</v>
      </c>
      <c r="C461" s="20" t="s">
        <v>10</v>
      </c>
      <c r="D461" s="21">
        <v>113</v>
      </c>
      <c r="E461" s="13">
        <v>10</v>
      </c>
      <c r="F461" s="13">
        <v>0</v>
      </c>
      <c r="G461" s="26">
        <v>0</v>
      </c>
      <c r="H461" s="24"/>
    </row>
    <row r="462" spans="1:8" ht="62.25" customHeight="1">
      <c r="A462" s="12" t="s">
        <v>153</v>
      </c>
      <c r="B462" s="19" t="s">
        <v>152</v>
      </c>
      <c r="C462" s="20" t="s">
        <v>0</v>
      </c>
      <c r="D462" s="21">
        <v>0</v>
      </c>
      <c r="E462" s="13">
        <v>15</v>
      </c>
      <c r="F462" s="13">
        <v>0</v>
      </c>
      <c r="G462" s="26">
        <v>0</v>
      </c>
      <c r="H462" s="24"/>
    </row>
    <row r="463" spans="1:8" ht="31.2">
      <c r="A463" s="12" t="s">
        <v>13</v>
      </c>
      <c r="B463" s="19" t="s">
        <v>152</v>
      </c>
      <c r="C463" s="20" t="s">
        <v>10</v>
      </c>
      <c r="D463" s="21">
        <v>0</v>
      </c>
      <c r="E463" s="13">
        <v>15</v>
      </c>
      <c r="F463" s="13">
        <v>0</v>
      </c>
      <c r="G463" s="26">
        <v>0</v>
      </c>
      <c r="H463" s="24"/>
    </row>
    <row r="464" spans="1:8">
      <c r="A464" s="12" t="s">
        <v>3</v>
      </c>
      <c r="B464" s="19" t="s">
        <v>152</v>
      </c>
      <c r="C464" s="20" t="s">
        <v>10</v>
      </c>
      <c r="D464" s="21">
        <v>113</v>
      </c>
      <c r="E464" s="13">
        <v>15</v>
      </c>
      <c r="F464" s="13">
        <v>0</v>
      </c>
      <c r="G464" s="26">
        <v>0</v>
      </c>
      <c r="H464" s="24"/>
    </row>
    <row r="465" spans="1:8" ht="62.4">
      <c r="A465" s="12" t="s">
        <v>151</v>
      </c>
      <c r="B465" s="19" t="s">
        <v>150</v>
      </c>
      <c r="C465" s="20" t="s">
        <v>0</v>
      </c>
      <c r="D465" s="21">
        <v>0</v>
      </c>
      <c r="E465" s="13">
        <v>4541.8999999999996</v>
      </c>
      <c r="F465" s="13">
        <v>534.20000000000005</v>
      </c>
      <c r="G465" s="26">
        <v>0.11761597569299194</v>
      </c>
      <c r="H465" s="24"/>
    </row>
    <row r="466" spans="1:8" ht="31.2">
      <c r="A466" s="12" t="s">
        <v>149</v>
      </c>
      <c r="B466" s="19" t="s">
        <v>148</v>
      </c>
      <c r="C466" s="20" t="s">
        <v>0</v>
      </c>
      <c r="D466" s="21">
        <v>0</v>
      </c>
      <c r="E466" s="13">
        <v>40</v>
      </c>
      <c r="F466" s="13">
        <v>0</v>
      </c>
      <c r="G466" s="26">
        <v>0</v>
      </c>
      <c r="H466" s="24"/>
    </row>
    <row r="467" spans="1:8" ht="31.2">
      <c r="A467" s="12" t="s">
        <v>13</v>
      </c>
      <c r="B467" s="19" t="s">
        <v>148</v>
      </c>
      <c r="C467" s="20" t="s">
        <v>10</v>
      </c>
      <c r="D467" s="21">
        <v>0</v>
      </c>
      <c r="E467" s="13">
        <v>40</v>
      </c>
      <c r="F467" s="13">
        <v>0</v>
      </c>
      <c r="G467" s="26">
        <v>0</v>
      </c>
      <c r="H467" s="24"/>
    </row>
    <row r="468" spans="1:8" ht="31.2">
      <c r="A468" s="12" t="s">
        <v>119</v>
      </c>
      <c r="B468" s="19" t="s">
        <v>148</v>
      </c>
      <c r="C468" s="20" t="s">
        <v>10</v>
      </c>
      <c r="D468" s="21">
        <v>705</v>
      </c>
      <c r="E468" s="13">
        <v>40</v>
      </c>
      <c r="F468" s="13">
        <v>0</v>
      </c>
      <c r="G468" s="26">
        <v>0</v>
      </c>
      <c r="H468" s="24"/>
    </row>
    <row r="469" spans="1:8" ht="31.2">
      <c r="A469" s="12" t="s">
        <v>147</v>
      </c>
      <c r="B469" s="19" t="s">
        <v>145</v>
      </c>
      <c r="C469" s="20" t="s">
        <v>0</v>
      </c>
      <c r="D469" s="21">
        <v>0</v>
      </c>
      <c r="E469" s="13">
        <v>4501.8999999999996</v>
      </c>
      <c r="F469" s="13">
        <v>534.20000000000005</v>
      </c>
      <c r="G469" s="26">
        <v>0.11866100979586398</v>
      </c>
      <c r="H469" s="24"/>
    </row>
    <row r="470" spans="1:8" ht="75.75" customHeight="1">
      <c r="A470" s="12" t="s">
        <v>30</v>
      </c>
      <c r="B470" s="19" t="s">
        <v>145</v>
      </c>
      <c r="C470" s="20" t="s">
        <v>29</v>
      </c>
      <c r="D470" s="21">
        <v>0</v>
      </c>
      <c r="E470" s="13">
        <v>3337.5</v>
      </c>
      <c r="F470" s="13">
        <v>514.20000000000005</v>
      </c>
      <c r="G470" s="26">
        <v>0.15406741573033708</v>
      </c>
      <c r="H470" s="24"/>
    </row>
    <row r="471" spans="1:8" ht="31.2">
      <c r="A471" s="12" t="s">
        <v>146</v>
      </c>
      <c r="B471" s="19" t="s">
        <v>145</v>
      </c>
      <c r="C471" s="20" t="s">
        <v>29</v>
      </c>
      <c r="D471" s="21">
        <v>314</v>
      </c>
      <c r="E471" s="13">
        <v>3337.5</v>
      </c>
      <c r="F471" s="13">
        <v>514.20000000000005</v>
      </c>
      <c r="G471" s="26">
        <v>0.15406741573033708</v>
      </c>
      <c r="H471" s="24"/>
    </row>
    <row r="472" spans="1:8" ht="31.2">
      <c r="A472" s="12" t="s">
        <v>13</v>
      </c>
      <c r="B472" s="19" t="s">
        <v>145</v>
      </c>
      <c r="C472" s="20" t="s">
        <v>10</v>
      </c>
      <c r="D472" s="21">
        <v>0</v>
      </c>
      <c r="E472" s="13">
        <v>1164.4000000000001</v>
      </c>
      <c r="F472" s="13">
        <v>20</v>
      </c>
      <c r="G472" s="26">
        <v>1.7176228100309172E-2</v>
      </c>
      <c r="H472" s="24"/>
    </row>
    <row r="473" spans="1:8" ht="31.2">
      <c r="A473" s="12" t="s">
        <v>146</v>
      </c>
      <c r="B473" s="19" t="s">
        <v>145</v>
      </c>
      <c r="C473" s="20" t="s">
        <v>10</v>
      </c>
      <c r="D473" s="21">
        <v>314</v>
      </c>
      <c r="E473" s="13">
        <v>1164.4000000000001</v>
      </c>
      <c r="F473" s="13">
        <v>20</v>
      </c>
      <c r="G473" s="26">
        <v>1.7176228100309172E-2</v>
      </c>
      <c r="H473" s="24"/>
    </row>
    <row r="474" spans="1:8" s="27" customFormat="1" ht="45.75" customHeight="1">
      <c r="A474" s="10" t="s">
        <v>144</v>
      </c>
      <c r="B474" s="16" t="s">
        <v>143</v>
      </c>
      <c r="C474" s="17" t="s">
        <v>0</v>
      </c>
      <c r="D474" s="18">
        <v>0</v>
      </c>
      <c r="E474" s="11">
        <v>1329</v>
      </c>
      <c r="F474" s="11">
        <v>19</v>
      </c>
      <c r="G474" s="25">
        <v>1.4296463506395787E-2</v>
      </c>
      <c r="H474" s="23"/>
    </row>
    <row r="475" spans="1:8" ht="46.8">
      <c r="A475" s="12" t="s">
        <v>142</v>
      </c>
      <c r="B475" s="19" t="s">
        <v>141</v>
      </c>
      <c r="C475" s="20" t="s">
        <v>0</v>
      </c>
      <c r="D475" s="21">
        <v>0</v>
      </c>
      <c r="E475" s="13">
        <v>329</v>
      </c>
      <c r="F475" s="13">
        <v>0</v>
      </c>
      <c r="G475" s="26">
        <v>0</v>
      </c>
      <c r="H475" s="24"/>
    </row>
    <row r="476" spans="1:8" ht="62.4">
      <c r="A476" s="12" t="s">
        <v>140</v>
      </c>
      <c r="B476" s="19" t="s">
        <v>139</v>
      </c>
      <c r="C476" s="20" t="s">
        <v>0</v>
      </c>
      <c r="D476" s="21">
        <v>0</v>
      </c>
      <c r="E476" s="13">
        <v>329</v>
      </c>
      <c r="F476" s="13">
        <v>0</v>
      </c>
      <c r="G476" s="26">
        <v>0</v>
      </c>
      <c r="H476" s="24"/>
    </row>
    <row r="477" spans="1:8" ht="62.4">
      <c r="A477" s="12" t="s">
        <v>138</v>
      </c>
      <c r="B477" s="19" t="s">
        <v>137</v>
      </c>
      <c r="C477" s="20" t="s">
        <v>0</v>
      </c>
      <c r="D477" s="21">
        <v>0</v>
      </c>
      <c r="E477" s="13">
        <v>106</v>
      </c>
      <c r="F477" s="13">
        <v>0</v>
      </c>
      <c r="G477" s="26">
        <v>0</v>
      </c>
      <c r="H477" s="24"/>
    </row>
    <row r="478" spans="1:8" ht="31.2">
      <c r="A478" s="12" t="s">
        <v>13</v>
      </c>
      <c r="B478" s="19" t="s">
        <v>137</v>
      </c>
      <c r="C478" s="20" t="s">
        <v>10</v>
      </c>
      <c r="D478" s="21">
        <v>0</v>
      </c>
      <c r="E478" s="13">
        <v>106</v>
      </c>
      <c r="F478" s="13">
        <v>0</v>
      </c>
      <c r="G478" s="26">
        <v>0</v>
      </c>
      <c r="H478" s="24"/>
    </row>
    <row r="479" spans="1:8">
      <c r="A479" s="12" t="s">
        <v>94</v>
      </c>
      <c r="B479" s="19" t="s">
        <v>137</v>
      </c>
      <c r="C479" s="20" t="s">
        <v>10</v>
      </c>
      <c r="D479" s="21">
        <v>707</v>
      </c>
      <c r="E479" s="13">
        <v>106</v>
      </c>
      <c r="F479" s="13">
        <v>0</v>
      </c>
      <c r="G479" s="26">
        <v>0</v>
      </c>
      <c r="H479" s="24"/>
    </row>
    <row r="480" spans="1:8" ht="46.8">
      <c r="A480" s="12" t="s">
        <v>136</v>
      </c>
      <c r="B480" s="19" t="s">
        <v>135</v>
      </c>
      <c r="C480" s="20" t="s">
        <v>0</v>
      </c>
      <c r="D480" s="21">
        <v>0</v>
      </c>
      <c r="E480" s="13">
        <v>40</v>
      </c>
      <c r="F480" s="13">
        <v>0</v>
      </c>
      <c r="G480" s="26">
        <v>0</v>
      </c>
      <c r="H480" s="24"/>
    </row>
    <row r="481" spans="1:8" ht="31.2">
      <c r="A481" s="12" t="s">
        <v>13</v>
      </c>
      <c r="B481" s="19" t="s">
        <v>135</v>
      </c>
      <c r="C481" s="20" t="s">
        <v>10</v>
      </c>
      <c r="D481" s="21">
        <v>0</v>
      </c>
      <c r="E481" s="13">
        <v>40</v>
      </c>
      <c r="F481" s="13">
        <v>0</v>
      </c>
      <c r="G481" s="26">
        <v>0</v>
      </c>
      <c r="H481" s="24"/>
    </row>
    <row r="482" spans="1:8">
      <c r="A482" s="12" t="s">
        <v>94</v>
      </c>
      <c r="B482" s="19" t="s">
        <v>135</v>
      </c>
      <c r="C482" s="20" t="s">
        <v>10</v>
      </c>
      <c r="D482" s="21">
        <v>707</v>
      </c>
      <c r="E482" s="13">
        <v>40</v>
      </c>
      <c r="F482" s="13">
        <v>0</v>
      </c>
      <c r="G482" s="26">
        <v>0</v>
      </c>
      <c r="H482" s="24"/>
    </row>
    <row r="483" spans="1:8" ht="46.8">
      <c r="A483" s="12" t="s">
        <v>134</v>
      </c>
      <c r="B483" s="19" t="s">
        <v>133</v>
      </c>
      <c r="C483" s="20" t="s">
        <v>0</v>
      </c>
      <c r="D483" s="21">
        <v>0</v>
      </c>
      <c r="E483" s="13">
        <v>20</v>
      </c>
      <c r="F483" s="13">
        <v>0</v>
      </c>
      <c r="G483" s="26">
        <v>0</v>
      </c>
      <c r="H483" s="24"/>
    </row>
    <row r="484" spans="1:8" ht="31.2">
      <c r="A484" s="12" t="s">
        <v>13</v>
      </c>
      <c r="B484" s="19" t="s">
        <v>133</v>
      </c>
      <c r="C484" s="20" t="s">
        <v>10</v>
      </c>
      <c r="D484" s="21">
        <v>0</v>
      </c>
      <c r="E484" s="13">
        <v>20</v>
      </c>
      <c r="F484" s="13">
        <v>0</v>
      </c>
      <c r="G484" s="26">
        <v>0</v>
      </c>
      <c r="H484" s="24"/>
    </row>
    <row r="485" spans="1:8">
      <c r="A485" s="12" t="s">
        <v>94</v>
      </c>
      <c r="B485" s="19" t="s">
        <v>133</v>
      </c>
      <c r="C485" s="20" t="s">
        <v>10</v>
      </c>
      <c r="D485" s="21">
        <v>707</v>
      </c>
      <c r="E485" s="13">
        <v>20</v>
      </c>
      <c r="F485" s="13">
        <v>0</v>
      </c>
      <c r="G485" s="26">
        <v>0</v>
      </c>
      <c r="H485" s="24"/>
    </row>
    <row r="486" spans="1:8" ht="31.2">
      <c r="A486" s="12" t="s">
        <v>132</v>
      </c>
      <c r="B486" s="19" t="s">
        <v>131</v>
      </c>
      <c r="C486" s="20" t="s">
        <v>0</v>
      </c>
      <c r="D486" s="21">
        <v>0</v>
      </c>
      <c r="E486" s="13">
        <v>163</v>
      </c>
      <c r="F486" s="13">
        <v>0</v>
      </c>
      <c r="G486" s="26">
        <v>0</v>
      </c>
      <c r="H486" s="24"/>
    </row>
    <row r="487" spans="1:8" ht="31.2">
      <c r="A487" s="12" t="s">
        <v>13</v>
      </c>
      <c r="B487" s="19" t="s">
        <v>131</v>
      </c>
      <c r="C487" s="20" t="s">
        <v>10</v>
      </c>
      <c r="D487" s="21">
        <v>0</v>
      </c>
      <c r="E487" s="13">
        <v>163</v>
      </c>
      <c r="F487" s="13">
        <v>0</v>
      </c>
      <c r="G487" s="26">
        <v>0</v>
      </c>
      <c r="H487" s="24"/>
    </row>
    <row r="488" spans="1:8">
      <c r="A488" s="12" t="s">
        <v>94</v>
      </c>
      <c r="B488" s="19" t="s">
        <v>131</v>
      </c>
      <c r="C488" s="20" t="s">
        <v>10</v>
      </c>
      <c r="D488" s="21">
        <v>707</v>
      </c>
      <c r="E488" s="13">
        <v>163</v>
      </c>
      <c r="F488" s="13">
        <v>0</v>
      </c>
      <c r="G488" s="26">
        <v>0</v>
      </c>
      <c r="H488" s="24"/>
    </row>
    <row r="489" spans="1:8" ht="46.5" customHeight="1">
      <c r="A489" s="12" t="s">
        <v>130</v>
      </c>
      <c r="B489" s="19" t="s">
        <v>129</v>
      </c>
      <c r="C489" s="20" t="s">
        <v>0</v>
      </c>
      <c r="D489" s="21">
        <v>0</v>
      </c>
      <c r="E489" s="13">
        <v>379</v>
      </c>
      <c r="F489" s="13">
        <v>15.6</v>
      </c>
      <c r="G489" s="26">
        <v>4.1160949868073879E-2</v>
      </c>
      <c r="H489" s="24"/>
    </row>
    <row r="490" spans="1:8" ht="46.8">
      <c r="A490" s="12" t="s">
        <v>128</v>
      </c>
      <c r="B490" s="19" t="s">
        <v>127</v>
      </c>
      <c r="C490" s="20" t="s">
        <v>0</v>
      </c>
      <c r="D490" s="21">
        <v>0</v>
      </c>
      <c r="E490" s="13">
        <v>294</v>
      </c>
      <c r="F490" s="13">
        <v>15.6</v>
      </c>
      <c r="G490" s="26">
        <v>5.3061224489795916E-2</v>
      </c>
      <c r="H490" s="24"/>
    </row>
    <row r="491" spans="1:8" ht="30.75" customHeight="1">
      <c r="A491" s="12" t="s">
        <v>126</v>
      </c>
      <c r="B491" s="19" t="s">
        <v>125</v>
      </c>
      <c r="C491" s="20" t="s">
        <v>0</v>
      </c>
      <c r="D491" s="21">
        <v>0</v>
      </c>
      <c r="E491" s="13">
        <v>253</v>
      </c>
      <c r="F491" s="13">
        <v>13.6</v>
      </c>
      <c r="G491" s="26">
        <v>5.3754940711462453E-2</v>
      </c>
      <c r="H491" s="24"/>
    </row>
    <row r="492" spans="1:8" ht="31.2">
      <c r="A492" s="12" t="s">
        <v>13</v>
      </c>
      <c r="B492" s="19" t="s">
        <v>125</v>
      </c>
      <c r="C492" s="20" t="s">
        <v>10</v>
      </c>
      <c r="D492" s="21">
        <v>0</v>
      </c>
      <c r="E492" s="13">
        <v>253</v>
      </c>
      <c r="F492" s="13">
        <v>13.6</v>
      </c>
      <c r="G492" s="26">
        <v>5.3754940711462453E-2</v>
      </c>
      <c r="H492" s="24"/>
    </row>
    <row r="493" spans="1:8">
      <c r="A493" s="12" t="s">
        <v>112</v>
      </c>
      <c r="B493" s="19" t="s">
        <v>125</v>
      </c>
      <c r="C493" s="20" t="s">
        <v>10</v>
      </c>
      <c r="D493" s="21">
        <v>1101</v>
      </c>
      <c r="E493" s="13">
        <v>253</v>
      </c>
      <c r="F493" s="13">
        <v>13.6</v>
      </c>
      <c r="G493" s="26">
        <v>5.3754940711462453E-2</v>
      </c>
      <c r="H493" s="24"/>
    </row>
    <row r="494" spans="1:8" ht="46.8">
      <c r="A494" s="12" t="s">
        <v>124</v>
      </c>
      <c r="B494" s="19" t="s">
        <v>123</v>
      </c>
      <c r="C494" s="20" t="s">
        <v>0</v>
      </c>
      <c r="D494" s="21">
        <v>0</v>
      </c>
      <c r="E494" s="13">
        <v>6</v>
      </c>
      <c r="F494" s="13">
        <v>1.9</v>
      </c>
      <c r="G494" s="26">
        <v>0.31666666666666665</v>
      </c>
      <c r="H494" s="24"/>
    </row>
    <row r="495" spans="1:8" ht="31.2">
      <c r="A495" s="12" t="s">
        <v>13</v>
      </c>
      <c r="B495" s="19" t="s">
        <v>123</v>
      </c>
      <c r="C495" s="20" t="s">
        <v>10</v>
      </c>
      <c r="D495" s="21">
        <v>0</v>
      </c>
      <c r="E495" s="13">
        <v>6</v>
      </c>
      <c r="F495" s="13">
        <v>1.9</v>
      </c>
      <c r="G495" s="26">
        <v>0.31666666666666665</v>
      </c>
      <c r="H495" s="24"/>
    </row>
    <row r="496" spans="1:8">
      <c r="A496" s="12" t="s">
        <v>112</v>
      </c>
      <c r="B496" s="19" t="s">
        <v>123</v>
      </c>
      <c r="C496" s="20" t="s">
        <v>10</v>
      </c>
      <c r="D496" s="21">
        <v>1101</v>
      </c>
      <c r="E496" s="13">
        <v>6</v>
      </c>
      <c r="F496" s="13">
        <v>1.9</v>
      </c>
      <c r="G496" s="26">
        <v>0.31666666666666665</v>
      </c>
      <c r="H496" s="24"/>
    </row>
    <row r="497" spans="1:8" ht="62.4">
      <c r="A497" s="12" t="s">
        <v>122</v>
      </c>
      <c r="B497" s="19" t="s">
        <v>121</v>
      </c>
      <c r="C497" s="20" t="s">
        <v>0</v>
      </c>
      <c r="D497" s="21">
        <v>0</v>
      </c>
      <c r="E497" s="13">
        <v>15</v>
      </c>
      <c r="F497" s="13">
        <v>0</v>
      </c>
      <c r="G497" s="26">
        <v>0</v>
      </c>
      <c r="H497" s="24"/>
    </row>
    <row r="498" spans="1:8" ht="31.2">
      <c r="A498" s="12" t="s">
        <v>13</v>
      </c>
      <c r="B498" s="19" t="s">
        <v>121</v>
      </c>
      <c r="C498" s="20" t="s">
        <v>10</v>
      </c>
      <c r="D498" s="21">
        <v>0</v>
      </c>
      <c r="E498" s="13">
        <v>15</v>
      </c>
      <c r="F498" s="13">
        <v>0</v>
      </c>
      <c r="G498" s="26">
        <v>0</v>
      </c>
      <c r="H498" s="24"/>
    </row>
    <row r="499" spans="1:8">
      <c r="A499" s="12" t="s">
        <v>112</v>
      </c>
      <c r="B499" s="19" t="s">
        <v>121</v>
      </c>
      <c r="C499" s="20" t="s">
        <v>10</v>
      </c>
      <c r="D499" s="21">
        <v>1101</v>
      </c>
      <c r="E499" s="13">
        <v>15</v>
      </c>
      <c r="F499" s="13">
        <v>0</v>
      </c>
      <c r="G499" s="26">
        <v>0</v>
      </c>
      <c r="H499" s="24"/>
    </row>
    <row r="500" spans="1:8" ht="46.8">
      <c r="A500" s="12" t="s">
        <v>120</v>
      </c>
      <c r="B500" s="19" t="s">
        <v>118</v>
      </c>
      <c r="C500" s="20" t="s">
        <v>0</v>
      </c>
      <c r="D500" s="21">
        <v>0</v>
      </c>
      <c r="E500" s="13">
        <v>20</v>
      </c>
      <c r="F500" s="13">
        <v>0</v>
      </c>
      <c r="G500" s="26">
        <v>0</v>
      </c>
      <c r="H500" s="24"/>
    </row>
    <row r="501" spans="1:8" ht="31.2">
      <c r="A501" s="12" t="s">
        <v>13</v>
      </c>
      <c r="B501" s="19" t="s">
        <v>118</v>
      </c>
      <c r="C501" s="20" t="s">
        <v>10</v>
      </c>
      <c r="D501" s="21">
        <v>0</v>
      </c>
      <c r="E501" s="13">
        <v>20</v>
      </c>
      <c r="F501" s="13">
        <v>0</v>
      </c>
      <c r="G501" s="26">
        <v>0</v>
      </c>
      <c r="H501" s="24"/>
    </row>
    <row r="502" spans="1:8" ht="31.2">
      <c r="A502" s="12" t="s">
        <v>119</v>
      </c>
      <c r="B502" s="19" t="s">
        <v>118</v>
      </c>
      <c r="C502" s="20" t="s">
        <v>10</v>
      </c>
      <c r="D502" s="21">
        <v>705</v>
      </c>
      <c r="E502" s="13">
        <v>20</v>
      </c>
      <c r="F502" s="13">
        <v>0</v>
      </c>
      <c r="G502" s="26">
        <v>0</v>
      </c>
      <c r="H502" s="24"/>
    </row>
    <row r="503" spans="1:8" ht="46.8">
      <c r="A503" s="12" t="s">
        <v>117</v>
      </c>
      <c r="B503" s="19" t="s">
        <v>116</v>
      </c>
      <c r="C503" s="20" t="s">
        <v>0</v>
      </c>
      <c r="D503" s="21">
        <v>0</v>
      </c>
      <c r="E503" s="13">
        <v>85</v>
      </c>
      <c r="F503" s="13">
        <v>0</v>
      </c>
      <c r="G503" s="26">
        <v>0</v>
      </c>
      <c r="H503" s="24"/>
    </row>
    <row r="504" spans="1:8" ht="46.8">
      <c r="A504" s="12" t="s">
        <v>115</v>
      </c>
      <c r="B504" s="19" t="s">
        <v>114</v>
      </c>
      <c r="C504" s="20" t="s">
        <v>0</v>
      </c>
      <c r="D504" s="21">
        <v>0</v>
      </c>
      <c r="E504" s="13">
        <v>75</v>
      </c>
      <c r="F504" s="13">
        <v>0</v>
      </c>
      <c r="G504" s="26">
        <v>0</v>
      </c>
      <c r="H504" s="24"/>
    </row>
    <row r="505" spans="1:8" ht="31.2">
      <c r="A505" s="12" t="s">
        <v>13</v>
      </c>
      <c r="B505" s="19" t="s">
        <v>114</v>
      </c>
      <c r="C505" s="20" t="s">
        <v>10</v>
      </c>
      <c r="D505" s="21">
        <v>0</v>
      </c>
      <c r="E505" s="13">
        <v>75</v>
      </c>
      <c r="F505" s="13">
        <v>0</v>
      </c>
      <c r="G505" s="26">
        <v>0</v>
      </c>
      <c r="H505" s="24"/>
    </row>
    <row r="506" spans="1:8">
      <c r="A506" s="12" t="s">
        <v>112</v>
      </c>
      <c r="B506" s="19" t="s">
        <v>114</v>
      </c>
      <c r="C506" s="20" t="s">
        <v>10</v>
      </c>
      <c r="D506" s="21">
        <v>1101</v>
      </c>
      <c r="E506" s="13">
        <v>75</v>
      </c>
      <c r="F506" s="13">
        <v>0</v>
      </c>
      <c r="G506" s="26">
        <v>0</v>
      </c>
      <c r="H506" s="24"/>
    </row>
    <row r="507" spans="1:8" ht="31.2">
      <c r="A507" s="12" t="s">
        <v>113</v>
      </c>
      <c r="B507" s="19" t="s">
        <v>111</v>
      </c>
      <c r="C507" s="20" t="s">
        <v>0</v>
      </c>
      <c r="D507" s="21">
        <v>0</v>
      </c>
      <c r="E507" s="13">
        <v>10</v>
      </c>
      <c r="F507" s="13">
        <v>0</v>
      </c>
      <c r="G507" s="26">
        <v>0</v>
      </c>
      <c r="H507" s="24"/>
    </row>
    <row r="508" spans="1:8" ht="31.2">
      <c r="A508" s="12" t="s">
        <v>13</v>
      </c>
      <c r="B508" s="19" t="s">
        <v>111</v>
      </c>
      <c r="C508" s="20" t="s">
        <v>10</v>
      </c>
      <c r="D508" s="21">
        <v>0</v>
      </c>
      <c r="E508" s="13">
        <v>10</v>
      </c>
      <c r="F508" s="13">
        <v>0</v>
      </c>
      <c r="G508" s="26">
        <v>0</v>
      </c>
      <c r="H508" s="24"/>
    </row>
    <row r="509" spans="1:8">
      <c r="A509" s="12" t="s">
        <v>112</v>
      </c>
      <c r="B509" s="19" t="s">
        <v>111</v>
      </c>
      <c r="C509" s="20" t="s">
        <v>10</v>
      </c>
      <c r="D509" s="21">
        <v>1101</v>
      </c>
      <c r="E509" s="13">
        <v>10</v>
      </c>
      <c r="F509" s="13">
        <v>0</v>
      </c>
      <c r="G509" s="26">
        <v>0</v>
      </c>
      <c r="H509" s="24"/>
    </row>
    <row r="510" spans="1:8" ht="31.2">
      <c r="A510" s="12" t="s">
        <v>110</v>
      </c>
      <c r="B510" s="19" t="s">
        <v>109</v>
      </c>
      <c r="C510" s="20" t="s">
        <v>0</v>
      </c>
      <c r="D510" s="21">
        <v>0</v>
      </c>
      <c r="E510" s="13">
        <v>537</v>
      </c>
      <c r="F510" s="13">
        <v>3.4</v>
      </c>
      <c r="G510" s="26">
        <v>6.3314711359404099E-3</v>
      </c>
      <c r="H510" s="24"/>
    </row>
    <row r="511" spans="1:8" ht="46.8">
      <c r="A511" s="12" t="s">
        <v>108</v>
      </c>
      <c r="B511" s="19" t="s">
        <v>107</v>
      </c>
      <c r="C511" s="20" t="s">
        <v>0</v>
      </c>
      <c r="D511" s="21">
        <v>0</v>
      </c>
      <c r="E511" s="13">
        <v>537</v>
      </c>
      <c r="F511" s="13">
        <v>3.4</v>
      </c>
      <c r="G511" s="26">
        <v>6.3314711359404099E-3</v>
      </c>
      <c r="H511" s="24"/>
    </row>
    <row r="512" spans="1:8" ht="61.5" customHeight="1">
      <c r="A512" s="12" t="s">
        <v>106</v>
      </c>
      <c r="B512" s="19" t="s">
        <v>105</v>
      </c>
      <c r="C512" s="20" t="s">
        <v>0</v>
      </c>
      <c r="D512" s="21">
        <v>0</v>
      </c>
      <c r="E512" s="13">
        <v>25</v>
      </c>
      <c r="F512" s="13">
        <v>3.4</v>
      </c>
      <c r="G512" s="26">
        <v>0.13600000000000001</v>
      </c>
      <c r="H512" s="24"/>
    </row>
    <row r="513" spans="1:8" ht="31.2">
      <c r="A513" s="12" t="s">
        <v>87</v>
      </c>
      <c r="B513" s="19" t="s">
        <v>105</v>
      </c>
      <c r="C513" s="20" t="s">
        <v>85</v>
      </c>
      <c r="D513" s="21">
        <v>0</v>
      </c>
      <c r="E513" s="13">
        <v>25</v>
      </c>
      <c r="F513" s="13">
        <v>3.4</v>
      </c>
      <c r="G513" s="26">
        <v>0.13600000000000001</v>
      </c>
      <c r="H513" s="24"/>
    </row>
    <row r="514" spans="1:8">
      <c r="A514" s="12" t="s">
        <v>103</v>
      </c>
      <c r="B514" s="19" t="s">
        <v>105</v>
      </c>
      <c r="C514" s="20" t="s">
        <v>85</v>
      </c>
      <c r="D514" s="21">
        <v>1003</v>
      </c>
      <c r="E514" s="13">
        <v>25</v>
      </c>
      <c r="F514" s="13">
        <v>3.4</v>
      </c>
      <c r="G514" s="26">
        <v>0.13600000000000001</v>
      </c>
      <c r="H514" s="24"/>
    </row>
    <row r="515" spans="1:8" ht="31.2">
      <c r="A515" s="12" t="s">
        <v>104</v>
      </c>
      <c r="B515" s="19" t="s">
        <v>102</v>
      </c>
      <c r="C515" s="20" t="s">
        <v>0</v>
      </c>
      <c r="D515" s="21">
        <v>0</v>
      </c>
      <c r="E515" s="13">
        <v>512</v>
      </c>
      <c r="F515" s="13">
        <v>0</v>
      </c>
      <c r="G515" s="26">
        <v>0</v>
      </c>
      <c r="H515" s="24"/>
    </row>
    <row r="516" spans="1:8" ht="31.2">
      <c r="A516" s="12" t="s">
        <v>87</v>
      </c>
      <c r="B516" s="19" t="s">
        <v>102</v>
      </c>
      <c r="C516" s="20" t="s">
        <v>85</v>
      </c>
      <c r="D516" s="21">
        <v>0</v>
      </c>
      <c r="E516" s="13">
        <v>512</v>
      </c>
      <c r="F516" s="13">
        <v>0</v>
      </c>
      <c r="G516" s="26">
        <v>0</v>
      </c>
      <c r="H516" s="24"/>
    </row>
    <row r="517" spans="1:8">
      <c r="A517" s="12" t="s">
        <v>103</v>
      </c>
      <c r="B517" s="19" t="s">
        <v>102</v>
      </c>
      <c r="C517" s="20" t="s">
        <v>85</v>
      </c>
      <c r="D517" s="21">
        <v>1003</v>
      </c>
      <c r="E517" s="13">
        <v>512</v>
      </c>
      <c r="F517" s="13">
        <v>0</v>
      </c>
      <c r="G517" s="26">
        <v>0</v>
      </c>
      <c r="H517" s="24"/>
    </row>
    <row r="518" spans="1:8" ht="77.25" customHeight="1">
      <c r="A518" s="12" t="s">
        <v>101</v>
      </c>
      <c r="B518" s="19" t="s">
        <v>100</v>
      </c>
      <c r="C518" s="20" t="s">
        <v>0</v>
      </c>
      <c r="D518" s="21">
        <v>0</v>
      </c>
      <c r="E518" s="13">
        <v>84</v>
      </c>
      <c r="F518" s="13">
        <v>0</v>
      </c>
      <c r="G518" s="26">
        <v>0</v>
      </c>
      <c r="H518" s="24"/>
    </row>
    <row r="519" spans="1:8" ht="62.4">
      <c r="A519" s="12" t="s">
        <v>99</v>
      </c>
      <c r="B519" s="19" t="s">
        <v>98</v>
      </c>
      <c r="C519" s="20" t="s">
        <v>0</v>
      </c>
      <c r="D519" s="21">
        <v>0</v>
      </c>
      <c r="E519" s="13">
        <v>84</v>
      </c>
      <c r="F519" s="13">
        <v>0</v>
      </c>
      <c r="G519" s="26">
        <v>0</v>
      </c>
      <c r="H519" s="24"/>
    </row>
    <row r="520" spans="1:8" ht="46.8">
      <c r="A520" s="12" t="s">
        <v>97</v>
      </c>
      <c r="B520" s="19" t="s">
        <v>96</v>
      </c>
      <c r="C520" s="20" t="s">
        <v>0</v>
      </c>
      <c r="D520" s="21">
        <v>0</v>
      </c>
      <c r="E520" s="13">
        <v>20</v>
      </c>
      <c r="F520" s="13">
        <v>0</v>
      </c>
      <c r="G520" s="26">
        <v>0</v>
      </c>
      <c r="H520" s="24"/>
    </row>
    <row r="521" spans="1:8" ht="31.2">
      <c r="A521" s="12" t="s">
        <v>13</v>
      </c>
      <c r="B521" s="19" t="s">
        <v>96</v>
      </c>
      <c r="C521" s="20" t="s">
        <v>10</v>
      </c>
      <c r="D521" s="21">
        <v>0</v>
      </c>
      <c r="E521" s="13">
        <v>20</v>
      </c>
      <c r="F521" s="13">
        <v>0</v>
      </c>
      <c r="G521" s="26">
        <v>0</v>
      </c>
      <c r="H521" s="24"/>
    </row>
    <row r="522" spans="1:8">
      <c r="A522" s="12" t="s">
        <v>94</v>
      </c>
      <c r="B522" s="19" t="s">
        <v>96</v>
      </c>
      <c r="C522" s="20" t="s">
        <v>10</v>
      </c>
      <c r="D522" s="21">
        <v>707</v>
      </c>
      <c r="E522" s="13">
        <v>20</v>
      </c>
      <c r="F522" s="13">
        <v>0</v>
      </c>
      <c r="G522" s="26">
        <v>0</v>
      </c>
      <c r="H522" s="24"/>
    </row>
    <row r="523" spans="1:8" ht="31.2">
      <c r="A523" s="12" t="s">
        <v>95</v>
      </c>
      <c r="B523" s="19" t="s">
        <v>93</v>
      </c>
      <c r="C523" s="20" t="s">
        <v>0</v>
      </c>
      <c r="D523" s="21">
        <v>0</v>
      </c>
      <c r="E523" s="13">
        <v>64</v>
      </c>
      <c r="F523" s="13">
        <v>0</v>
      </c>
      <c r="G523" s="26">
        <v>0</v>
      </c>
      <c r="H523" s="24"/>
    </row>
    <row r="524" spans="1:8" ht="31.2">
      <c r="A524" s="12" t="s">
        <v>13</v>
      </c>
      <c r="B524" s="19" t="s">
        <v>93</v>
      </c>
      <c r="C524" s="20" t="s">
        <v>10</v>
      </c>
      <c r="D524" s="21">
        <v>0</v>
      </c>
      <c r="E524" s="13">
        <v>64</v>
      </c>
      <c r="F524" s="13">
        <v>0</v>
      </c>
      <c r="G524" s="26">
        <v>0</v>
      </c>
      <c r="H524" s="24"/>
    </row>
    <row r="525" spans="1:8">
      <c r="A525" s="12" t="s">
        <v>94</v>
      </c>
      <c r="B525" s="19" t="s">
        <v>93</v>
      </c>
      <c r="C525" s="20" t="s">
        <v>10</v>
      </c>
      <c r="D525" s="21">
        <v>707</v>
      </c>
      <c r="E525" s="13">
        <v>64</v>
      </c>
      <c r="F525" s="13">
        <v>0</v>
      </c>
      <c r="G525" s="26">
        <v>0</v>
      </c>
      <c r="H525" s="24"/>
    </row>
    <row r="526" spans="1:8" s="27" customFormat="1" ht="46.5" customHeight="1">
      <c r="A526" s="10" t="s">
        <v>92</v>
      </c>
      <c r="B526" s="16" t="s">
        <v>91</v>
      </c>
      <c r="C526" s="17" t="s">
        <v>0</v>
      </c>
      <c r="D526" s="18">
        <v>0</v>
      </c>
      <c r="E526" s="11">
        <v>280</v>
      </c>
      <c r="F526" s="11">
        <v>0</v>
      </c>
      <c r="G526" s="25">
        <v>0</v>
      </c>
      <c r="H526" s="23"/>
    </row>
    <row r="527" spans="1:8" ht="46.8">
      <c r="A527" s="12" t="s">
        <v>90</v>
      </c>
      <c r="B527" s="19" t="s">
        <v>89</v>
      </c>
      <c r="C527" s="20" t="s">
        <v>0</v>
      </c>
      <c r="D527" s="21">
        <v>0</v>
      </c>
      <c r="E527" s="13">
        <v>280</v>
      </c>
      <c r="F527" s="13">
        <v>0</v>
      </c>
      <c r="G527" s="26">
        <v>0</v>
      </c>
      <c r="H527" s="24"/>
    </row>
    <row r="528" spans="1:8" ht="62.4">
      <c r="A528" s="12" t="s">
        <v>88</v>
      </c>
      <c r="B528" s="19" t="s">
        <v>86</v>
      </c>
      <c r="C528" s="20" t="s">
        <v>0</v>
      </c>
      <c r="D528" s="21">
        <v>0</v>
      </c>
      <c r="E528" s="13">
        <v>50</v>
      </c>
      <c r="F528" s="13">
        <v>0</v>
      </c>
      <c r="G528" s="26">
        <v>0</v>
      </c>
      <c r="H528" s="24"/>
    </row>
    <row r="529" spans="1:8" ht="31.2">
      <c r="A529" s="12" t="s">
        <v>87</v>
      </c>
      <c r="B529" s="19" t="s">
        <v>86</v>
      </c>
      <c r="C529" s="20" t="s">
        <v>85</v>
      </c>
      <c r="D529" s="21">
        <v>0</v>
      </c>
      <c r="E529" s="13">
        <v>50</v>
      </c>
      <c r="F529" s="13">
        <v>0</v>
      </c>
      <c r="G529" s="26">
        <v>0</v>
      </c>
      <c r="H529" s="24"/>
    </row>
    <row r="530" spans="1:8">
      <c r="A530" s="12" t="s">
        <v>81</v>
      </c>
      <c r="B530" s="19" t="s">
        <v>86</v>
      </c>
      <c r="C530" s="20" t="s">
        <v>85</v>
      </c>
      <c r="D530" s="21">
        <v>909</v>
      </c>
      <c r="E530" s="13">
        <v>50</v>
      </c>
      <c r="F530" s="13">
        <v>0</v>
      </c>
      <c r="G530" s="26">
        <v>0</v>
      </c>
      <c r="H530" s="24"/>
    </row>
    <row r="531" spans="1:8" ht="46.8">
      <c r="A531" s="12" t="s">
        <v>84</v>
      </c>
      <c r="B531" s="19" t="s">
        <v>83</v>
      </c>
      <c r="C531" s="20" t="s">
        <v>0</v>
      </c>
      <c r="D531" s="21">
        <v>0</v>
      </c>
      <c r="E531" s="13">
        <v>20</v>
      </c>
      <c r="F531" s="13">
        <v>0</v>
      </c>
      <c r="G531" s="26">
        <v>0</v>
      </c>
      <c r="H531" s="24"/>
    </row>
    <row r="532" spans="1:8" ht="31.2">
      <c r="A532" s="12" t="s">
        <v>13</v>
      </c>
      <c r="B532" s="19" t="s">
        <v>83</v>
      </c>
      <c r="C532" s="20" t="s">
        <v>10</v>
      </c>
      <c r="D532" s="21">
        <v>0</v>
      </c>
      <c r="E532" s="13">
        <v>20</v>
      </c>
      <c r="F532" s="13">
        <v>0</v>
      </c>
      <c r="G532" s="26">
        <v>0</v>
      </c>
      <c r="H532" s="24"/>
    </row>
    <row r="533" spans="1:8">
      <c r="A533" s="12" t="s">
        <v>81</v>
      </c>
      <c r="B533" s="19" t="s">
        <v>83</v>
      </c>
      <c r="C533" s="20" t="s">
        <v>10</v>
      </c>
      <c r="D533" s="21">
        <v>909</v>
      </c>
      <c r="E533" s="13">
        <v>20</v>
      </c>
      <c r="F533" s="13">
        <v>0</v>
      </c>
      <c r="G533" s="26">
        <v>0</v>
      </c>
      <c r="H533" s="24"/>
    </row>
    <row r="534" spans="1:8" ht="31.2">
      <c r="A534" s="12" t="s">
        <v>82</v>
      </c>
      <c r="B534" s="19" t="s">
        <v>80</v>
      </c>
      <c r="C534" s="20" t="s">
        <v>0</v>
      </c>
      <c r="D534" s="21">
        <v>0</v>
      </c>
      <c r="E534" s="13">
        <v>210</v>
      </c>
      <c r="F534" s="13">
        <v>0</v>
      </c>
      <c r="G534" s="26">
        <v>0</v>
      </c>
      <c r="H534" s="24"/>
    </row>
    <row r="535" spans="1:8" ht="31.2">
      <c r="A535" s="12" t="s">
        <v>13</v>
      </c>
      <c r="B535" s="19" t="s">
        <v>80</v>
      </c>
      <c r="C535" s="20" t="s">
        <v>10</v>
      </c>
      <c r="D535" s="21">
        <v>0</v>
      </c>
      <c r="E535" s="13">
        <v>210</v>
      </c>
      <c r="F535" s="13">
        <v>0</v>
      </c>
      <c r="G535" s="26">
        <v>0</v>
      </c>
      <c r="H535" s="24"/>
    </row>
    <row r="536" spans="1:8">
      <c r="A536" s="12" t="s">
        <v>81</v>
      </c>
      <c r="B536" s="19" t="s">
        <v>80</v>
      </c>
      <c r="C536" s="20" t="s">
        <v>10</v>
      </c>
      <c r="D536" s="21">
        <v>909</v>
      </c>
      <c r="E536" s="13">
        <v>210</v>
      </c>
      <c r="F536" s="13">
        <v>0</v>
      </c>
      <c r="G536" s="26">
        <v>0</v>
      </c>
      <c r="H536" s="24"/>
    </row>
    <row r="537" spans="1:8" s="27" customFormat="1" ht="62.4">
      <c r="A537" s="10" t="s">
        <v>79</v>
      </c>
      <c r="B537" s="16" t="s">
        <v>78</v>
      </c>
      <c r="C537" s="17" t="s">
        <v>0</v>
      </c>
      <c r="D537" s="18">
        <v>0</v>
      </c>
      <c r="E537" s="11">
        <v>315</v>
      </c>
      <c r="F537" s="11">
        <v>23</v>
      </c>
      <c r="G537" s="25">
        <v>7.301587301587302E-2</v>
      </c>
      <c r="H537" s="23"/>
    </row>
    <row r="538" spans="1:8" ht="62.4">
      <c r="A538" s="12" t="s">
        <v>77</v>
      </c>
      <c r="B538" s="19" t="s">
        <v>76</v>
      </c>
      <c r="C538" s="20" t="s">
        <v>0</v>
      </c>
      <c r="D538" s="21">
        <v>0</v>
      </c>
      <c r="E538" s="13">
        <v>215</v>
      </c>
      <c r="F538" s="13">
        <v>0</v>
      </c>
      <c r="G538" s="26">
        <v>0</v>
      </c>
      <c r="H538" s="24"/>
    </row>
    <row r="539" spans="1:8" ht="78">
      <c r="A539" s="12" t="s">
        <v>75</v>
      </c>
      <c r="B539" s="19" t="s">
        <v>74</v>
      </c>
      <c r="C539" s="20" t="s">
        <v>0</v>
      </c>
      <c r="D539" s="21">
        <v>0</v>
      </c>
      <c r="E539" s="13">
        <v>210</v>
      </c>
      <c r="F539" s="13">
        <v>0</v>
      </c>
      <c r="G539" s="26">
        <v>0</v>
      </c>
      <c r="H539" s="24"/>
    </row>
    <row r="540" spans="1:8" ht="46.8">
      <c r="A540" s="12" t="s">
        <v>73</v>
      </c>
      <c r="B540" s="19" t="s">
        <v>71</v>
      </c>
      <c r="C540" s="20" t="s">
        <v>0</v>
      </c>
      <c r="D540" s="21">
        <v>0</v>
      </c>
      <c r="E540" s="13">
        <v>210</v>
      </c>
      <c r="F540" s="13">
        <v>0</v>
      </c>
      <c r="G540" s="26">
        <v>0</v>
      </c>
      <c r="H540" s="24"/>
    </row>
    <row r="541" spans="1:8" ht="31.2">
      <c r="A541" s="12" t="s">
        <v>13</v>
      </c>
      <c r="B541" s="19" t="s">
        <v>71</v>
      </c>
      <c r="C541" s="20" t="s">
        <v>10</v>
      </c>
      <c r="D541" s="21">
        <v>0</v>
      </c>
      <c r="E541" s="13">
        <v>210</v>
      </c>
      <c r="F541" s="13">
        <v>0</v>
      </c>
      <c r="G541" s="26">
        <v>0</v>
      </c>
      <c r="H541" s="24"/>
    </row>
    <row r="542" spans="1:8">
      <c r="A542" s="12" t="s">
        <v>72</v>
      </c>
      <c r="B542" s="19" t="s">
        <v>71</v>
      </c>
      <c r="C542" s="20" t="s">
        <v>10</v>
      </c>
      <c r="D542" s="21">
        <v>801</v>
      </c>
      <c r="E542" s="13">
        <v>210</v>
      </c>
      <c r="F542" s="13">
        <v>0</v>
      </c>
      <c r="G542" s="26">
        <v>0</v>
      </c>
      <c r="H542" s="24"/>
    </row>
    <row r="543" spans="1:8" ht="78.75" customHeight="1">
      <c r="A543" s="12" t="s">
        <v>70</v>
      </c>
      <c r="B543" s="19" t="s">
        <v>69</v>
      </c>
      <c r="C543" s="20" t="s">
        <v>0</v>
      </c>
      <c r="D543" s="21">
        <v>0</v>
      </c>
      <c r="E543" s="13">
        <v>5</v>
      </c>
      <c r="F543" s="13">
        <v>0</v>
      </c>
      <c r="G543" s="26">
        <v>0</v>
      </c>
      <c r="H543" s="24"/>
    </row>
    <row r="544" spans="1:8" ht="31.2">
      <c r="A544" s="12" t="s">
        <v>68</v>
      </c>
      <c r="B544" s="19" t="s">
        <v>67</v>
      </c>
      <c r="C544" s="20" t="s">
        <v>0</v>
      </c>
      <c r="D544" s="21">
        <v>0</v>
      </c>
      <c r="E544" s="13">
        <v>5</v>
      </c>
      <c r="F544" s="13">
        <v>0</v>
      </c>
      <c r="G544" s="26">
        <v>0</v>
      </c>
      <c r="H544" s="24"/>
    </row>
    <row r="545" spans="1:8" ht="31.2">
      <c r="A545" s="12" t="s">
        <v>13</v>
      </c>
      <c r="B545" s="19" t="s">
        <v>67</v>
      </c>
      <c r="C545" s="20" t="s">
        <v>10</v>
      </c>
      <c r="D545" s="21">
        <v>0</v>
      </c>
      <c r="E545" s="13">
        <v>5</v>
      </c>
      <c r="F545" s="13">
        <v>0</v>
      </c>
      <c r="G545" s="26">
        <v>0</v>
      </c>
      <c r="H545" s="24"/>
    </row>
    <row r="546" spans="1:8" ht="20.25" customHeight="1">
      <c r="A546" s="12" t="s">
        <v>51</v>
      </c>
      <c r="B546" s="19" t="s">
        <v>67</v>
      </c>
      <c r="C546" s="20" t="s">
        <v>10</v>
      </c>
      <c r="D546" s="21">
        <v>1006</v>
      </c>
      <c r="E546" s="13">
        <v>5</v>
      </c>
      <c r="F546" s="13">
        <v>0</v>
      </c>
      <c r="G546" s="26">
        <v>0</v>
      </c>
      <c r="H546" s="24"/>
    </row>
    <row r="547" spans="1:8" ht="62.4">
      <c r="A547" s="12" t="s">
        <v>66</v>
      </c>
      <c r="B547" s="19" t="s">
        <v>65</v>
      </c>
      <c r="C547" s="20" t="s">
        <v>0</v>
      </c>
      <c r="D547" s="21">
        <v>0</v>
      </c>
      <c r="E547" s="13">
        <v>100</v>
      </c>
      <c r="F547" s="13">
        <v>23</v>
      </c>
      <c r="G547" s="26">
        <v>0.23</v>
      </c>
      <c r="H547" s="24"/>
    </row>
    <row r="548" spans="1:8" ht="46.8">
      <c r="A548" s="12" t="s">
        <v>64</v>
      </c>
      <c r="B548" s="19" t="s">
        <v>63</v>
      </c>
      <c r="C548" s="20" t="s">
        <v>0</v>
      </c>
      <c r="D548" s="21">
        <v>0</v>
      </c>
      <c r="E548" s="13">
        <v>100</v>
      </c>
      <c r="F548" s="13">
        <v>23</v>
      </c>
      <c r="G548" s="26">
        <v>0.23</v>
      </c>
      <c r="H548" s="24"/>
    </row>
    <row r="549" spans="1:8" ht="31.2">
      <c r="A549" s="12" t="s">
        <v>62</v>
      </c>
      <c r="B549" s="19" t="s">
        <v>61</v>
      </c>
      <c r="C549" s="20" t="s">
        <v>0</v>
      </c>
      <c r="D549" s="21">
        <v>0</v>
      </c>
      <c r="E549" s="13">
        <v>5</v>
      </c>
      <c r="F549" s="13">
        <v>5</v>
      </c>
      <c r="G549" s="26">
        <v>1</v>
      </c>
      <c r="H549" s="24"/>
    </row>
    <row r="550" spans="1:8" ht="31.2">
      <c r="A550" s="12" t="s">
        <v>13</v>
      </c>
      <c r="B550" s="19" t="s">
        <v>61</v>
      </c>
      <c r="C550" s="20" t="s">
        <v>10</v>
      </c>
      <c r="D550" s="21">
        <v>0</v>
      </c>
      <c r="E550" s="13">
        <v>5</v>
      </c>
      <c r="F550" s="13">
        <v>5</v>
      </c>
      <c r="G550" s="26">
        <v>1</v>
      </c>
      <c r="H550" s="24"/>
    </row>
    <row r="551" spans="1:8" ht="19.5" customHeight="1">
      <c r="A551" s="12" t="s">
        <v>51</v>
      </c>
      <c r="B551" s="19" t="s">
        <v>61</v>
      </c>
      <c r="C551" s="20" t="s">
        <v>10</v>
      </c>
      <c r="D551" s="21">
        <v>1006</v>
      </c>
      <c r="E551" s="13">
        <v>5</v>
      </c>
      <c r="F551" s="13">
        <v>5</v>
      </c>
      <c r="G551" s="26">
        <v>1</v>
      </c>
      <c r="H551" s="24"/>
    </row>
    <row r="552" spans="1:8" ht="30.75" customHeight="1">
      <c r="A552" s="12" t="s">
        <v>60</v>
      </c>
      <c r="B552" s="19" t="s">
        <v>59</v>
      </c>
      <c r="C552" s="20" t="s">
        <v>0</v>
      </c>
      <c r="D552" s="21">
        <v>0</v>
      </c>
      <c r="E552" s="13">
        <v>13</v>
      </c>
      <c r="F552" s="13">
        <v>13</v>
      </c>
      <c r="G552" s="26">
        <v>1</v>
      </c>
      <c r="H552" s="24"/>
    </row>
    <row r="553" spans="1:8" ht="31.2">
      <c r="A553" s="12" t="s">
        <v>13</v>
      </c>
      <c r="B553" s="19" t="s">
        <v>59</v>
      </c>
      <c r="C553" s="20" t="s">
        <v>10</v>
      </c>
      <c r="D553" s="21">
        <v>0</v>
      </c>
      <c r="E553" s="13">
        <v>13</v>
      </c>
      <c r="F553" s="13">
        <v>13</v>
      </c>
      <c r="G553" s="26">
        <v>1</v>
      </c>
      <c r="H553" s="24"/>
    </row>
    <row r="554" spans="1:8" ht="21" customHeight="1">
      <c r="A554" s="12" t="s">
        <v>51</v>
      </c>
      <c r="B554" s="19" t="s">
        <v>59</v>
      </c>
      <c r="C554" s="20" t="s">
        <v>10</v>
      </c>
      <c r="D554" s="21">
        <v>1006</v>
      </c>
      <c r="E554" s="13">
        <v>13</v>
      </c>
      <c r="F554" s="13">
        <v>13</v>
      </c>
      <c r="G554" s="26">
        <v>1</v>
      </c>
      <c r="H554" s="24"/>
    </row>
    <row r="555" spans="1:8" ht="31.2">
      <c r="A555" s="12" t="s">
        <v>58</v>
      </c>
      <c r="B555" s="19" t="s">
        <v>57</v>
      </c>
      <c r="C555" s="20" t="s">
        <v>0</v>
      </c>
      <c r="D555" s="21">
        <v>0</v>
      </c>
      <c r="E555" s="13">
        <v>30</v>
      </c>
      <c r="F555" s="13">
        <v>0</v>
      </c>
      <c r="G555" s="26">
        <v>0</v>
      </c>
      <c r="H555" s="24"/>
    </row>
    <row r="556" spans="1:8" ht="31.2">
      <c r="A556" s="12" t="s">
        <v>13</v>
      </c>
      <c r="B556" s="19" t="s">
        <v>57</v>
      </c>
      <c r="C556" s="20" t="s">
        <v>10</v>
      </c>
      <c r="D556" s="21">
        <v>0</v>
      </c>
      <c r="E556" s="13">
        <v>30</v>
      </c>
      <c r="F556" s="13">
        <v>0</v>
      </c>
      <c r="G556" s="26">
        <v>0</v>
      </c>
      <c r="H556" s="24"/>
    </row>
    <row r="557" spans="1:8" ht="18.75" customHeight="1">
      <c r="A557" s="12" t="s">
        <v>51</v>
      </c>
      <c r="B557" s="19" t="s">
        <v>57</v>
      </c>
      <c r="C557" s="20" t="s">
        <v>10</v>
      </c>
      <c r="D557" s="21">
        <v>1006</v>
      </c>
      <c r="E557" s="13">
        <v>30</v>
      </c>
      <c r="F557" s="13">
        <v>0</v>
      </c>
      <c r="G557" s="26">
        <v>0</v>
      </c>
      <c r="H557" s="24"/>
    </row>
    <row r="558" spans="1:8" ht="31.2">
      <c r="A558" s="12" t="s">
        <v>56</v>
      </c>
      <c r="B558" s="19" t="s">
        <v>55</v>
      </c>
      <c r="C558" s="20" t="s">
        <v>0</v>
      </c>
      <c r="D558" s="21">
        <v>0</v>
      </c>
      <c r="E558" s="13">
        <v>39</v>
      </c>
      <c r="F558" s="13">
        <v>0</v>
      </c>
      <c r="G558" s="26">
        <v>0</v>
      </c>
      <c r="H558" s="24"/>
    </row>
    <row r="559" spans="1:8" ht="31.2">
      <c r="A559" s="12" t="s">
        <v>13</v>
      </c>
      <c r="B559" s="19" t="s">
        <v>55</v>
      </c>
      <c r="C559" s="20" t="s">
        <v>10</v>
      </c>
      <c r="D559" s="21">
        <v>0</v>
      </c>
      <c r="E559" s="13">
        <v>39</v>
      </c>
      <c r="F559" s="13">
        <v>0</v>
      </c>
      <c r="G559" s="26">
        <v>0</v>
      </c>
      <c r="H559" s="24"/>
    </row>
    <row r="560" spans="1:8" ht="18.75" customHeight="1">
      <c r="A560" s="12" t="s">
        <v>51</v>
      </c>
      <c r="B560" s="19" t="s">
        <v>55</v>
      </c>
      <c r="C560" s="20" t="s">
        <v>10</v>
      </c>
      <c r="D560" s="21">
        <v>1006</v>
      </c>
      <c r="E560" s="13">
        <v>39</v>
      </c>
      <c r="F560" s="13">
        <v>0</v>
      </c>
      <c r="G560" s="26">
        <v>0</v>
      </c>
      <c r="H560" s="24"/>
    </row>
    <row r="561" spans="1:8" ht="31.2">
      <c r="A561" s="12" t="s">
        <v>54</v>
      </c>
      <c r="B561" s="19" t="s">
        <v>53</v>
      </c>
      <c r="C561" s="20" t="s">
        <v>0</v>
      </c>
      <c r="D561" s="21">
        <v>0</v>
      </c>
      <c r="E561" s="13">
        <v>2</v>
      </c>
      <c r="F561" s="13">
        <v>0</v>
      </c>
      <c r="G561" s="26">
        <v>0</v>
      </c>
      <c r="H561" s="24"/>
    </row>
    <row r="562" spans="1:8" ht="31.2">
      <c r="A562" s="12" t="s">
        <v>13</v>
      </c>
      <c r="B562" s="19" t="s">
        <v>53</v>
      </c>
      <c r="C562" s="20" t="s">
        <v>10</v>
      </c>
      <c r="D562" s="21">
        <v>0</v>
      </c>
      <c r="E562" s="13">
        <v>2</v>
      </c>
      <c r="F562" s="13">
        <v>0</v>
      </c>
      <c r="G562" s="26">
        <v>0</v>
      </c>
      <c r="H562" s="24"/>
    </row>
    <row r="563" spans="1:8" ht="17.25" customHeight="1">
      <c r="A563" s="12" t="s">
        <v>51</v>
      </c>
      <c r="B563" s="19" t="s">
        <v>53</v>
      </c>
      <c r="C563" s="20" t="s">
        <v>10</v>
      </c>
      <c r="D563" s="21">
        <v>1006</v>
      </c>
      <c r="E563" s="13">
        <v>2</v>
      </c>
      <c r="F563" s="13">
        <v>0</v>
      </c>
      <c r="G563" s="26">
        <v>0</v>
      </c>
      <c r="H563" s="24"/>
    </row>
    <row r="564" spans="1:8" ht="31.2">
      <c r="A564" s="12" t="s">
        <v>52</v>
      </c>
      <c r="B564" s="19" t="s">
        <v>50</v>
      </c>
      <c r="C564" s="20" t="s">
        <v>0</v>
      </c>
      <c r="D564" s="21">
        <v>0</v>
      </c>
      <c r="E564" s="13">
        <v>11</v>
      </c>
      <c r="F564" s="13">
        <v>5</v>
      </c>
      <c r="G564" s="26">
        <v>0.45454545454545453</v>
      </c>
      <c r="H564" s="24"/>
    </row>
    <row r="565" spans="1:8" ht="31.2">
      <c r="A565" s="12" t="s">
        <v>13</v>
      </c>
      <c r="B565" s="19" t="s">
        <v>50</v>
      </c>
      <c r="C565" s="20" t="s">
        <v>10</v>
      </c>
      <c r="D565" s="21">
        <v>0</v>
      </c>
      <c r="E565" s="13">
        <v>11</v>
      </c>
      <c r="F565" s="13">
        <v>5</v>
      </c>
      <c r="G565" s="26">
        <v>0.45454545454545453</v>
      </c>
      <c r="H565" s="24"/>
    </row>
    <row r="566" spans="1:8" ht="18" customHeight="1">
      <c r="A566" s="12" t="s">
        <v>51</v>
      </c>
      <c r="B566" s="19" t="s">
        <v>50</v>
      </c>
      <c r="C566" s="20" t="s">
        <v>10</v>
      </c>
      <c r="D566" s="21">
        <v>1006</v>
      </c>
      <c r="E566" s="13">
        <v>11</v>
      </c>
      <c r="F566" s="13">
        <v>5</v>
      </c>
      <c r="G566" s="26">
        <v>0.45454545454545453</v>
      </c>
      <c r="H566" s="24"/>
    </row>
    <row r="567" spans="1:8" s="27" customFormat="1">
      <c r="A567" s="10" t="s">
        <v>49</v>
      </c>
      <c r="B567" s="16" t="s">
        <v>48</v>
      </c>
      <c r="C567" s="17" t="s">
        <v>0</v>
      </c>
      <c r="D567" s="18">
        <v>0</v>
      </c>
      <c r="E567" s="11">
        <v>10102.9</v>
      </c>
      <c r="F567" s="11">
        <v>883.3</v>
      </c>
      <c r="G567" s="25">
        <v>8.7430341783052395E-2</v>
      </c>
      <c r="H567" s="23"/>
    </row>
    <row r="568" spans="1:8" ht="30.75" customHeight="1">
      <c r="A568" s="12" t="s">
        <v>47</v>
      </c>
      <c r="B568" s="19" t="s">
        <v>46</v>
      </c>
      <c r="C568" s="20" t="s">
        <v>0</v>
      </c>
      <c r="D568" s="21">
        <v>0</v>
      </c>
      <c r="E568" s="13">
        <v>1212.5999999999999</v>
      </c>
      <c r="F568" s="13">
        <v>609.70000000000005</v>
      </c>
      <c r="G568" s="26">
        <v>0.50280389246247736</v>
      </c>
      <c r="H568" s="24"/>
    </row>
    <row r="569" spans="1:8" ht="31.2">
      <c r="A569" s="12" t="s">
        <v>45</v>
      </c>
      <c r="B569" s="19" t="s">
        <v>44</v>
      </c>
      <c r="C569" s="20" t="s">
        <v>0</v>
      </c>
      <c r="D569" s="21">
        <v>0</v>
      </c>
      <c r="E569" s="13">
        <v>883</v>
      </c>
      <c r="F569" s="13">
        <v>494.7</v>
      </c>
      <c r="G569" s="26">
        <v>0.5602491506228765</v>
      </c>
      <c r="H569" s="24"/>
    </row>
    <row r="570" spans="1:8" ht="31.2">
      <c r="A570" s="12" t="s">
        <v>31</v>
      </c>
      <c r="B570" s="19" t="s">
        <v>43</v>
      </c>
      <c r="C570" s="20" t="s">
        <v>0</v>
      </c>
      <c r="D570" s="21">
        <v>0</v>
      </c>
      <c r="E570" s="13">
        <v>883</v>
      </c>
      <c r="F570" s="13">
        <v>494.7</v>
      </c>
      <c r="G570" s="26">
        <v>0.5602491506228765</v>
      </c>
      <c r="H570" s="24"/>
    </row>
    <row r="571" spans="1:8" ht="75.75" customHeight="1">
      <c r="A571" s="12" t="s">
        <v>30</v>
      </c>
      <c r="B571" s="19" t="s">
        <v>43</v>
      </c>
      <c r="C571" s="20" t="s">
        <v>29</v>
      </c>
      <c r="D571" s="21">
        <v>0</v>
      </c>
      <c r="E571" s="13">
        <v>883</v>
      </c>
      <c r="F571" s="13">
        <v>494.7</v>
      </c>
      <c r="G571" s="26">
        <v>0.5602491506228765</v>
      </c>
      <c r="H571" s="24"/>
    </row>
    <row r="572" spans="1:8" ht="62.4">
      <c r="A572" s="12" t="s">
        <v>40</v>
      </c>
      <c r="B572" s="19" t="s">
        <v>43</v>
      </c>
      <c r="C572" s="20" t="s">
        <v>29</v>
      </c>
      <c r="D572" s="21">
        <v>103</v>
      </c>
      <c r="E572" s="13">
        <v>883</v>
      </c>
      <c r="F572" s="13">
        <v>494.7</v>
      </c>
      <c r="G572" s="26">
        <v>0.5602491506228765</v>
      </c>
      <c r="H572" s="24"/>
    </row>
    <row r="573" spans="1:8" ht="31.2">
      <c r="A573" s="12" t="s">
        <v>42</v>
      </c>
      <c r="B573" s="19" t="s">
        <v>41</v>
      </c>
      <c r="C573" s="20" t="s">
        <v>0</v>
      </c>
      <c r="D573" s="21">
        <v>0</v>
      </c>
      <c r="E573" s="13">
        <v>329.6</v>
      </c>
      <c r="F573" s="13">
        <v>115</v>
      </c>
      <c r="G573" s="26">
        <v>0.34890776699029125</v>
      </c>
      <c r="H573" s="24"/>
    </row>
    <row r="574" spans="1:8" ht="31.2">
      <c r="A574" s="12" t="s">
        <v>31</v>
      </c>
      <c r="B574" s="19" t="s">
        <v>39</v>
      </c>
      <c r="C574" s="20" t="s">
        <v>0</v>
      </c>
      <c r="D574" s="21">
        <v>0</v>
      </c>
      <c r="E574" s="13">
        <v>329.6</v>
      </c>
      <c r="F574" s="13">
        <v>115</v>
      </c>
      <c r="G574" s="26">
        <v>0.34890776699029125</v>
      </c>
      <c r="H574" s="24"/>
    </row>
    <row r="575" spans="1:8" ht="75.75" customHeight="1">
      <c r="A575" s="12" t="s">
        <v>30</v>
      </c>
      <c r="B575" s="19" t="s">
        <v>39</v>
      </c>
      <c r="C575" s="20" t="s">
        <v>29</v>
      </c>
      <c r="D575" s="21">
        <v>0</v>
      </c>
      <c r="E575" s="13">
        <v>322</v>
      </c>
      <c r="F575" s="13">
        <v>109.7</v>
      </c>
      <c r="G575" s="26">
        <v>0.34068322981366461</v>
      </c>
      <c r="H575" s="24"/>
    </row>
    <row r="576" spans="1:8" ht="62.4">
      <c r="A576" s="12" t="s">
        <v>40</v>
      </c>
      <c r="B576" s="19" t="s">
        <v>39</v>
      </c>
      <c r="C576" s="20" t="s">
        <v>29</v>
      </c>
      <c r="D576" s="21">
        <v>103</v>
      </c>
      <c r="E576" s="13">
        <v>322</v>
      </c>
      <c r="F576" s="13">
        <v>109.7</v>
      </c>
      <c r="G576" s="26">
        <v>0.34068322981366461</v>
      </c>
      <c r="H576" s="24"/>
    </row>
    <row r="577" spans="1:8" ht="31.2">
      <c r="A577" s="12" t="s">
        <v>13</v>
      </c>
      <c r="B577" s="19" t="s">
        <v>39</v>
      </c>
      <c r="C577" s="20" t="s">
        <v>10</v>
      </c>
      <c r="D577" s="21">
        <v>0</v>
      </c>
      <c r="E577" s="13">
        <v>7.6</v>
      </c>
      <c r="F577" s="13">
        <v>5.3</v>
      </c>
      <c r="G577" s="26">
        <v>0.69736842105263164</v>
      </c>
      <c r="H577" s="24"/>
    </row>
    <row r="578" spans="1:8" ht="62.4">
      <c r="A578" s="12" t="s">
        <v>40</v>
      </c>
      <c r="B578" s="19" t="s">
        <v>39</v>
      </c>
      <c r="C578" s="20" t="s">
        <v>10</v>
      </c>
      <c r="D578" s="21">
        <v>103</v>
      </c>
      <c r="E578" s="13">
        <v>7.6</v>
      </c>
      <c r="F578" s="13">
        <v>5.3</v>
      </c>
      <c r="G578" s="26">
        <v>0.69736842105263164</v>
      </c>
      <c r="H578" s="24"/>
    </row>
    <row r="579" spans="1:8" ht="46.8">
      <c r="A579" s="12" t="s">
        <v>38</v>
      </c>
      <c r="B579" s="19" t="s">
        <v>37</v>
      </c>
      <c r="C579" s="20" t="s">
        <v>0</v>
      </c>
      <c r="D579" s="21">
        <v>0</v>
      </c>
      <c r="E579" s="13">
        <v>1564</v>
      </c>
      <c r="F579" s="13">
        <v>264.39999999999998</v>
      </c>
      <c r="G579" s="26">
        <v>0.16905370843989767</v>
      </c>
      <c r="H579" s="24"/>
    </row>
    <row r="580" spans="1:8" ht="31.2">
      <c r="A580" s="12" t="s">
        <v>36</v>
      </c>
      <c r="B580" s="19" t="s">
        <v>35</v>
      </c>
      <c r="C580" s="20" t="s">
        <v>0</v>
      </c>
      <c r="D580" s="21">
        <v>0</v>
      </c>
      <c r="E580" s="13">
        <v>983.1</v>
      </c>
      <c r="F580" s="13">
        <v>199.7</v>
      </c>
      <c r="G580" s="26">
        <v>0.2031329468009358</v>
      </c>
      <c r="H580" s="24"/>
    </row>
    <row r="581" spans="1:8" ht="31.2">
      <c r="A581" s="12" t="s">
        <v>31</v>
      </c>
      <c r="B581" s="19" t="s">
        <v>34</v>
      </c>
      <c r="C581" s="20" t="s">
        <v>0</v>
      </c>
      <c r="D581" s="21">
        <v>0</v>
      </c>
      <c r="E581" s="13">
        <v>983.1</v>
      </c>
      <c r="F581" s="13">
        <v>199.7</v>
      </c>
      <c r="G581" s="26">
        <v>0.2031329468009358</v>
      </c>
      <c r="H581" s="24"/>
    </row>
    <row r="582" spans="1:8" ht="75.75" customHeight="1">
      <c r="A582" s="12" t="s">
        <v>30</v>
      </c>
      <c r="B582" s="19" t="s">
        <v>34</v>
      </c>
      <c r="C582" s="20" t="s">
        <v>29</v>
      </c>
      <c r="D582" s="21">
        <v>0</v>
      </c>
      <c r="E582" s="13">
        <v>983</v>
      </c>
      <c r="F582" s="13">
        <v>199.7</v>
      </c>
      <c r="G582" s="26">
        <v>0.20315361139369276</v>
      </c>
      <c r="H582" s="24"/>
    </row>
    <row r="583" spans="1:8" ht="46.8">
      <c r="A583" s="12" t="s">
        <v>28</v>
      </c>
      <c r="B583" s="19" t="s">
        <v>34</v>
      </c>
      <c r="C583" s="20" t="s">
        <v>29</v>
      </c>
      <c r="D583" s="21">
        <v>106</v>
      </c>
      <c r="E583" s="13">
        <v>983</v>
      </c>
      <c r="F583" s="13">
        <v>199.7</v>
      </c>
      <c r="G583" s="26">
        <v>0.20315361139369276</v>
      </c>
      <c r="H583" s="24"/>
    </row>
    <row r="584" spans="1:8">
      <c r="A584" s="12" t="s">
        <v>4</v>
      </c>
      <c r="B584" s="19" t="s">
        <v>34</v>
      </c>
      <c r="C584" s="20" t="s">
        <v>1</v>
      </c>
      <c r="D584" s="21">
        <v>0</v>
      </c>
      <c r="E584" s="13">
        <v>0.1</v>
      </c>
      <c r="F584" s="13">
        <v>0</v>
      </c>
      <c r="G584" s="26">
        <v>0</v>
      </c>
      <c r="H584" s="24"/>
    </row>
    <row r="585" spans="1:8" ht="46.8">
      <c r="A585" s="12" t="s">
        <v>28</v>
      </c>
      <c r="B585" s="19" t="s">
        <v>34</v>
      </c>
      <c r="C585" s="20" t="s">
        <v>1</v>
      </c>
      <c r="D585" s="21">
        <v>106</v>
      </c>
      <c r="E585" s="13">
        <v>0.1</v>
      </c>
      <c r="F585" s="13">
        <v>0</v>
      </c>
      <c r="G585" s="26">
        <v>0</v>
      </c>
      <c r="H585" s="24"/>
    </row>
    <row r="586" spans="1:8" ht="31.2">
      <c r="A586" s="12" t="s">
        <v>33</v>
      </c>
      <c r="B586" s="19" t="s">
        <v>32</v>
      </c>
      <c r="C586" s="20" t="s">
        <v>0</v>
      </c>
      <c r="D586" s="21">
        <v>0</v>
      </c>
      <c r="E586" s="13">
        <v>580.9</v>
      </c>
      <c r="F586" s="13">
        <v>64.7</v>
      </c>
      <c r="G586" s="26">
        <v>0.11137889481838527</v>
      </c>
      <c r="H586" s="24"/>
    </row>
    <row r="587" spans="1:8" ht="31.2">
      <c r="A587" s="12" t="s">
        <v>31</v>
      </c>
      <c r="B587" s="19" t="s">
        <v>27</v>
      </c>
      <c r="C587" s="20" t="s">
        <v>0</v>
      </c>
      <c r="D587" s="21">
        <v>0</v>
      </c>
      <c r="E587" s="13">
        <v>580.9</v>
      </c>
      <c r="F587" s="13">
        <v>64.7</v>
      </c>
      <c r="G587" s="26">
        <v>0.11137889481838527</v>
      </c>
      <c r="H587" s="24"/>
    </row>
    <row r="588" spans="1:8" ht="75.75" customHeight="1">
      <c r="A588" s="12" t="s">
        <v>30</v>
      </c>
      <c r="B588" s="19" t="s">
        <v>27</v>
      </c>
      <c r="C588" s="20" t="s">
        <v>29</v>
      </c>
      <c r="D588" s="21">
        <v>0</v>
      </c>
      <c r="E588" s="13">
        <v>578</v>
      </c>
      <c r="F588" s="13">
        <v>64.7</v>
      </c>
      <c r="G588" s="26">
        <v>0.11193771626297579</v>
      </c>
      <c r="H588" s="24"/>
    </row>
    <row r="589" spans="1:8" ht="46.8">
      <c r="A589" s="12" t="s">
        <v>28</v>
      </c>
      <c r="B589" s="19" t="s">
        <v>27</v>
      </c>
      <c r="C589" s="20" t="s">
        <v>29</v>
      </c>
      <c r="D589" s="21">
        <v>106</v>
      </c>
      <c r="E589" s="13">
        <v>578</v>
      </c>
      <c r="F589" s="13">
        <v>64.7</v>
      </c>
      <c r="G589" s="26">
        <v>0.11193771626297579</v>
      </c>
      <c r="H589" s="24"/>
    </row>
    <row r="590" spans="1:8" ht="31.2">
      <c r="A590" s="12" t="s">
        <v>13</v>
      </c>
      <c r="B590" s="19" t="s">
        <v>27</v>
      </c>
      <c r="C590" s="20" t="s">
        <v>10</v>
      </c>
      <c r="D590" s="21">
        <v>0</v>
      </c>
      <c r="E590" s="13">
        <v>2.9</v>
      </c>
      <c r="F590" s="13">
        <v>0</v>
      </c>
      <c r="G590" s="26">
        <v>0</v>
      </c>
      <c r="H590" s="24"/>
    </row>
    <row r="591" spans="1:8" ht="46.8">
      <c r="A591" s="12" t="s">
        <v>28</v>
      </c>
      <c r="B591" s="19" t="s">
        <v>27</v>
      </c>
      <c r="C591" s="20" t="s">
        <v>10</v>
      </c>
      <c r="D591" s="21">
        <v>106</v>
      </c>
      <c r="E591" s="13">
        <v>2.9</v>
      </c>
      <c r="F591" s="13">
        <v>0</v>
      </c>
      <c r="G591" s="26">
        <v>0</v>
      </c>
      <c r="H591" s="24"/>
    </row>
    <row r="592" spans="1:8">
      <c r="A592" s="12" t="s">
        <v>26</v>
      </c>
      <c r="B592" s="19" t="s">
        <v>25</v>
      </c>
      <c r="C592" s="20" t="s">
        <v>0</v>
      </c>
      <c r="D592" s="21">
        <v>0</v>
      </c>
      <c r="E592" s="13">
        <v>3200</v>
      </c>
      <c r="F592" s="13">
        <v>0</v>
      </c>
      <c r="G592" s="26">
        <v>0</v>
      </c>
      <c r="H592" s="24"/>
    </row>
    <row r="593" spans="1:8" ht="31.2">
      <c r="A593" s="12" t="s">
        <v>24</v>
      </c>
      <c r="B593" s="19" t="s">
        <v>22</v>
      </c>
      <c r="C593" s="20" t="s">
        <v>0</v>
      </c>
      <c r="D593" s="21">
        <v>0</v>
      </c>
      <c r="E593" s="13">
        <v>3200</v>
      </c>
      <c r="F593" s="13">
        <v>0</v>
      </c>
      <c r="G593" s="26">
        <v>0</v>
      </c>
      <c r="H593" s="24"/>
    </row>
    <row r="594" spans="1:8">
      <c r="A594" s="12" t="s">
        <v>4</v>
      </c>
      <c r="B594" s="19" t="s">
        <v>22</v>
      </c>
      <c r="C594" s="20" t="s">
        <v>1</v>
      </c>
      <c r="D594" s="21">
        <v>0</v>
      </c>
      <c r="E594" s="13">
        <v>3200</v>
      </c>
      <c r="F594" s="13">
        <v>0</v>
      </c>
      <c r="G594" s="26">
        <v>0</v>
      </c>
      <c r="H594" s="24"/>
    </row>
    <row r="595" spans="1:8">
      <c r="A595" s="12" t="s">
        <v>23</v>
      </c>
      <c r="B595" s="19" t="s">
        <v>22</v>
      </c>
      <c r="C595" s="20" t="s">
        <v>1</v>
      </c>
      <c r="D595" s="21">
        <v>107</v>
      </c>
      <c r="E595" s="13">
        <v>3200</v>
      </c>
      <c r="F595" s="13">
        <v>0</v>
      </c>
      <c r="G595" s="26">
        <v>0</v>
      </c>
      <c r="H595" s="24"/>
    </row>
    <row r="596" spans="1:8">
      <c r="A596" s="12" t="s">
        <v>21</v>
      </c>
      <c r="B596" s="19" t="s">
        <v>20</v>
      </c>
      <c r="C596" s="20" t="s">
        <v>0</v>
      </c>
      <c r="D596" s="21">
        <v>0</v>
      </c>
      <c r="E596" s="13">
        <v>300</v>
      </c>
      <c r="F596" s="13">
        <v>0</v>
      </c>
      <c r="G596" s="26">
        <v>0</v>
      </c>
      <c r="H596" s="24"/>
    </row>
    <row r="597" spans="1:8" ht="32.25" customHeight="1">
      <c r="A597" s="12" t="s">
        <v>19</v>
      </c>
      <c r="B597" s="19" t="s">
        <v>17</v>
      </c>
      <c r="C597" s="20" t="s">
        <v>0</v>
      </c>
      <c r="D597" s="21">
        <v>0</v>
      </c>
      <c r="E597" s="13">
        <v>300</v>
      </c>
      <c r="F597" s="13">
        <v>0</v>
      </c>
      <c r="G597" s="26">
        <v>0</v>
      </c>
      <c r="H597" s="24"/>
    </row>
    <row r="598" spans="1:8">
      <c r="A598" s="12" t="s">
        <v>4</v>
      </c>
      <c r="B598" s="19" t="s">
        <v>17</v>
      </c>
      <c r="C598" s="20" t="s">
        <v>1</v>
      </c>
      <c r="D598" s="21">
        <v>0</v>
      </c>
      <c r="E598" s="13">
        <v>300</v>
      </c>
      <c r="F598" s="13">
        <v>0</v>
      </c>
      <c r="G598" s="26">
        <v>0</v>
      </c>
      <c r="H598" s="24"/>
    </row>
    <row r="599" spans="1:8">
      <c r="A599" s="12" t="s">
        <v>18</v>
      </c>
      <c r="B599" s="19" t="s">
        <v>17</v>
      </c>
      <c r="C599" s="20" t="s">
        <v>1</v>
      </c>
      <c r="D599" s="21">
        <v>111</v>
      </c>
      <c r="E599" s="13">
        <v>300</v>
      </c>
      <c r="F599" s="13">
        <v>0</v>
      </c>
      <c r="G599" s="26">
        <v>0</v>
      </c>
      <c r="H599" s="24"/>
    </row>
    <row r="600" spans="1:8" ht="31.2">
      <c r="A600" s="12" t="s">
        <v>16</v>
      </c>
      <c r="B600" s="19" t="s">
        <v>15</v>
      </c>
      <c r="C600" s="20" t="s">
        <v>0</v>
      </c>
      <c r="D600" s="21">
        <v>0</v>
      </c>
      <c r="E600" s="13">
        <v>36</v>
      </c>
      <c r="F600" s="13">
        <v>9.3000000000000007</v>
      </c>
      <c r="G600" s="26">
        <v>0.25833333333333336</v>
      </c>
      <c r="H600" s="24"/>
    </row>
    <row r="601" spans="1:8" ht="78">
      <c r="A601" s="12" t="s">
        <v>14</v>
      </c>
      <c r="B601" s="19" t="s">
        <v>11</v>
      </c>
      <c r="C601" s="20" t="s">
        <v>0</v>
      </c>
      <c r="D601" s="21">
        <v>0</v>
      </c>
      <c r="E601" s="13">
        <v>36</v>
      </c>
      <c r="F601" s="13">
        <v>9.3000000000000007</v>
      </c>
      <c r="G601" s="26">
        <v>0.25833333333333336</v>
      </c>
      <c r="H601" s="24"/>
    </row>
    <row r="602" spans="1:8" ht="78">
      <c r="A602" s="12" t="s">
        <v>14</v>
      </c>
      <c r="B602" s="19" t="s">
        <v>11</v>
      </c>
      <c r="C602" s="20" t="s">
        <v>0</v>
      </c>
      <c r="D602" s="21">
        <v>0</v>
      </c>
      <c r="E602" s="13">
        <v>36</v>
      </c>
      <c r="F602" s="13">
        <v>9.3000000000000007</v>
      </c>
      <c r="G602" s="26">
        <v>0.25833333333333336</v>
      </c>
      <c r="H602" s="24"/>
    </row>
    <row r="603" spans="1:8" ht="31.2">
      <c r="A603" s="12" t="s">
        <v>13</v>
      </c>
      <c r="B603" s="19" t="s">
        <v>11</v>
      </c>
      <c r="C603" s="20" t="s">
        <v>10</v>
      </c>
      <c r="D603" s="21">
        <v>0</v>
      </c>
      <c r="E603" s="13">
        <v>36</v>
      </c>
      <c r="F603" s="13">
        <v>9.3000000000000007</v>
      </c>
      <c r="G603" s="26">
        <v>0.25833333333333336</v>
      </c>
      <c r="H603" s="24"/>
    </row>
    <row r="604" spans="1:8">
      <c r="A604" s="12" t="s">
        <v>12</v>
      </c>
      <c r="B604" s="19" t="s">
        <v>11</v>
      </c>
      <c r="C604" s="20" t="s">
        <v>10</v>
      </c>
      <c r="D604" s="21">
        <v>204</v>
      </c>
      <c r="E604" s="13">
        <v>36</v>
      </c>
      <c r="F604" s="13">
        <v>9.3000000000000007</v>
      </c>
      <c r="G604" s="26">
        <v>0.25833333333333336</v>
      </c>
      <c r="H604" s="24"/>
    </row>
    <row r="605" spans="1:8" ht="46.8">
      <c r="A605" s="12" t="s">
        <v>9</v>
      </c>
      <c r="B605" s="19" t="s">
        <v>8</v>
      </c>
      <c r="C605" s="20" t="s">
        <v>0</v>
      </c>
      <c r="D605" s="21">
        <v>0</v>
      </c>
      <c r="E605" s="13">
        <v>3790.3</v>
      </c>
      <c r="F605" s="13">
        <v>0</v>
      </c>
      <c r="G605" s="26">
        <v>0</v>
      </c>
      <c r="H605" s="24"/>
    </row>
    <row r="606" spans="1:8" ht="46.8">
      <c r="A606" s="12" t="s">
        <v>7</v>
      </c>
      <c r="B606" s="19" t="s">
        <v>6</v>
      </c>
      <c r="C606" s="20" t="s">
        <v>0</v>
      </c>
      <c r="D606" s="21">
        <v>0</v>
      </c>
      <c r="E606" s="13">
        <v>3790.3</v>
      </c>
      <c r="F606" s="13">
        <v>0</v>
      </c>
      <c r="G606" s="26">
        <v>0</v>
      </c>
      <c r="H606" s="24"/>
    </row>
    <row r="607" spans="1:8" ht="78">
      <c r="A607" s="12" t="s">
        <v>5</v>
      </c>
      <c r="B607" s="19" t="s">
        <v>2</v>
      </c>
      <c r="C607" s="20" t="s">
        <v>0</v>
      </c>
      <c r="D607" s="21">
        <v>0</v>
      </c>
      <c r="E607" s="13">
        <v>3790.3</v>
      </c>
      <c r="F607" s="13">
        <v>0</v>
      </c>
      <c r="G607" s="26">
        <v>0</v>
      </c>
      <c r="H607" s="24"/>
    </row>
    <row r="608" spans="1:8">
      <c r="A608" s="12" t="s">
        <v>4</v>
      </c>
      <c r="B608" s="19" t="s">
        <v>2</v>
      </c>
      <c r="C608" s="20" t="s">
        <v>1</v>
      </c>
      <c r="D608" s="21">
        <v>0</v>
      </c>
      <c r="E608" s="13">
        <v>3790.3</v>
      </c>
      <c r="F608" s="13">
        <v>0</v>
      </c>
      <c r="G608" s="26">
        <v>0</v>
      </c>
      <c r="H608" s="24"/>
    </row>
    <row r="609" spans="1:8">
      <c r="A609" s="12" t="s">
        <v>3</v>
      </c>
      <c r="B609" s="19" t="s">
        <v>2</v>
      </c>
      <c r="C609" s="20" t="s">
        <v>1</v>
      </c>
      <c r="D609" s="21">
        <v>113</v>
      </c>
      <c r="E609" s="13">
        <v>3790.3</v>
      </c>
      <c r="F609" s="13">
        <v>0</v>
      </c>
      <c r="G609" s="26">
        <v>0</v>
      </c>
      <c r="H609" s="24"/>
    </row>
    <row r="610" spans="1:8" s="27" customFormat="1">
      <c r="A610" s="240" t="s">
        <v>506</v>
      </c>
      <c r="B610" s="241"/>
      <c r="C610" s="241"/>
      <c r="D610" s="242"/>
      <c r="E610" s="11">
        <v>1119871.3999999999</v>
      </c>
      <c r="F610" s="11">
        <v>210200.5</v>
      </c>
      <c r="G610" s="25">
        <v>0.187700569904723</v>
      </c>
      <c r="H610" s="28"/>
    </row>
    <row r="611" spans="1:8" ht="25.5" customHeight="1">
      <c r="A611" s="8"/>
      <c r="B611" s="22"/>
      <c r="C611" s="22"/>
      <c r="D611" s="22"/>
      <c r="E611" s="9"/>
      <c r="F611" s="2"/>
      <c r="G611" s="2"/>
      <c r="H611" s="2"/>
    </row>
    <row r="612" spans="1:8">
      <c r="A612" s="4"/>
      <c r="B612" s="15"/>
      <c r="C612" s="15"/>
      <c r="D612" s="15"/>
      <c r="E612" s="2"/>
      <c r="F612" s="2"/>
      <c r="G612" s="2"/>
      <c r="H612" s="2"/>
    </row>
    <row r="613" spans="1:8">
      <c r="A613" s="1" t="s">
        <v>507</v>
      </c>
      <c r="F613" s="243" t="s">
        <v>508</v>
      </c>
      <c r="G613" s="243"/>
    </row>
  </sheetData>
  <autoFilter ref="A12:U610"/>
  <mergeCells count="9">
    <mergeCell ref="D3:G3"/>
    <mergeCell ref="A8:G8"/>
    <mergeCell ref="A610:D610"/>
    <mergeCell ref="F613:G613"/>
    <mergeCell ref="A10:A11"/>
    <mergeCell ref="B10:D10"/>
    <mergeCell ref="E10:E11"/>
    <mergeCell ref="F10:F11"/>
    <mergeCell ref="G10:G11"/>
  </mergeCells>
  <pageMargins left="0.78740157480314965" right="0.39370078740157483" top="0.78740157480314965" bottom="0.39370078740157483" header="0.51181102362204722" footer="0.31496062992125984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view="pageBreakPreview" zoomScale="60" workbookViewId="0">
      <selection activeCell="J14" sqref="J14"/>
    </sheetView>
  </sheetViews>
  <sheetFormatPr defaultColWidth="9.44140625" defaultRowHeight="19.95" customHeight="1"/>
  <cols>
    <col min="1" max="1" width="56.44140625" style="1" customWidth="1"/>
    <col min="2" max="2" width="7.6640625" style="1" customWidth="1"/>
    <col min="3" max="3" width="11.33203125" style="1" customWidth="1"/>
    <col min="4" max="4" width="13.5546875" style="1" customWidth="1"/>
    <col min="5" max="5" width="11.88671875" style="1" customWidth="1"/>
    <col min="6" max="6" width="11.6640625" style="1" customWidth="1"/>
    <col min="7" max="235" width="9.44140625" style="1" customWidth="1"/>
    <col min="236" max="16384" width="9.44140625" style="1"/>
  </cols>
  <sheetData>
    <row r="1" spans="1:6" ht="19.95" customHeight="1">
      <c r="A1" s="31"/>
      <c r="B1" s="31"/>
      <c r="C1" s="37"/>
      <c r="D1" s="35"/>
      <c r="E1" s="31"/>
      <c r="F1" s="31"/>
    </row>
    <row r="2" spans="1:6" ht="19.95" customHeight="1">
      <c r="A2" s="31"/>
      <c r="B2" s="31"/>
      <c r="C2" s="37"/>
      <c r="D2" s="35"/>
      <c r="E2" s="31"/>
      <c r="F2" s="31"/>
    </row>
    <row r="3" spans="1:6" ht="37.5" customHeight="1">
      <c r="A3" s="31"/>
      <c r="B3" s="31"/>
      <c r="C3" s="238"/>
      <c r="D3" s="238"/>
      <c r="E3" s="238"/>
      <c r="F3" s="238"/>
    </row>
    <row r="4" spans="1:6" ht="19.95" customHeight="1">
      <c r="A4" s="31"/>
      <c r="B4" s="31"/>
      <c r="C4" s="37"/>
      <c r="D4" s="35"/>
      <c r="E4" s="31"/>
      <c r="F4" s="31"/>
    </row>
    <row r="5" spans="1:6" ht="19.95" customHeight="1">
      <c r="A5" s="31"/>
      <c r="B5" s="31"/>
      <c r="C5" s="31"/>
      <c r="D5" s="31"/>
      <c r="E5" s="31"/>
      <c r="F5" s="31"/>
    </row>
    <row r="6" spans="1:6" ht="33.6" customHeight="1">
      <c r="A6" s="249" t="s">
        <v>515</v>
      </c>
      <c r="B6" s="249"/>
      <c r="C6" s="249"/>
      <c r="D6" s="249"/>
      <c r="E6" s="249"/>
      <c r="F6" s="249"/>
    </row>
    <row r="7" spans="1:6" ht="19.95" customHeight="1">
      <c r="A7" s="38"/>
      <c r="B7" s="39"/>
      <c r="C7" s="39"/>
      <c r="D7" s="39"/>
      <c r="E7" s="39"/>
      <c r="F7" s="39"/>
    </row>
    <row r="8" spans="1:6" ht="15.6">
      <c r="A8" s="250" t="s">
        <v>500</v>
      </c>
      <c r="B8" s="250" t="s">
        <v>501</v>
      </c>
      <c r="C8" s="250"/>
      <c r="D8" s="251" t="s">
        <v>510</v>
      </c>
      <c r="E8" s="251" t="s">
        <v>511</v>
      </c>
      <c r="F8" s="251" t="s">
        <v>475</v>
      </c>
    </row>
    <row r="9" spans="1:6" ht="19.95" customHeight="1">
      <c r="A9" s="250"/>
      <c r="B9" s="40" t="s">
        <v>512</v>
      </c>
      <c r="C9" s="40" t="s">
        <v>513</v>
      </c>
      <c r="D9" s="251"/>
      <c r="E9" s="251"/>
      <c r="F9" s="251"/>
    </row>
    <row r="10" spans="1:6" ht="15.6">
      <c r="A10" s="41">
        <v>1</v>
      </c>
      <c r="B10" s="41">
        <v>2</v>
      </c>
      <c r="C10" s="41">
        <v>3</v>
      </c>
      <c r="D10" s="41">
        <v>4</v>
      </c>
      <c r="E10" s="42">
        <v>5</v>
      </c>
      <c r="F10" s="42">
        <v>6</v>
      </c>
    </row>
    <row r="11" spans="1:6" s="27" customFormat="1" ht="15.6">
      <c r="A11" s="43" t="s">
        <v>478</v>
      </c>
      <c r="B11" s="44">
        <v>1</v>
      </c>
      <c r="C11" s="44">
        <v>0</v>
      </c>
      <c r="D11" s="48">
        <f>D12+D13+D14+D15+D16+D17+D18+D19</f>
        <v>94199.799999999988</v>
      </c>
      <c r="E11" s="48">
        <f>E12+E13+E14+E15+E16+E17+E18+E19</f>
        <v>21300.400000000001</v>
      </c>
      <c r="F11" s="50">
        <f>E11/D11</f>
        <v>0.22611937604963073</v>
      </c>
    </row>
    <row r="12" spans="1:6" ht="46.8">
      <c r="A12" s="45" t="s">
        <v>216</v>
      </c>
      <c r="B12" s="46">
        <v>1</v>
      </c>
      <c r="C12" s="46">
        <v>2</v>
      </c>
      <c r="D12" s="49">
        <v>1737</v>
      </c>
      <c r="E12" s="49">
        <v>30</v>
      </c>
      <c r="F12" s="51">
        <f t="shared" ref="F12:F60" si="0">E12/D12</f>
        <v>1.7271157167530225E-2</v>
      </c>
    </row>
    <row r="13" spans="1:6" ht="48" customHeight="1">
      <c r="A13" s="45" t="s">
        <v>40</v>
      </c>
      <c r="B13" s="46">
        <v>1</v>
      </c>
      <c r="C13" s="46">
        <v>3</v>
      </c>
      <c r="D13" s="49">
        <v>1212.7</v>
      </c>
      <c r="E13" s="49">
        <v>609.70000000000005</v>
      </c>
      <c r="F13" s="51">
        <f t="shared" si="0"/>
        <v>0.50276243093922657</v>
      </c>
    </row>
    <row r="14" spans="1:6" ht="62.4">
      <c r="A14" s="45" t="s">
        <v>198</v>
      </c>
      <c r="B14" s="46">
        <v>1</v>
      </c>
      <c r="C14" s="46">
        <v>4</v>
      </c>
      <c r="D14" s="49">
        <v>30966.5</v>
      </c>
      <c r="E14" s="49">
        <v>8329.2000000000007</v>
      </c>
      <c r="F14" s="51">
        <f t="shared" si="0"/>
        <v>0.26897453699966095</v>
      </c>
    </row>
    <row r="15" spans="1:6" ht="15.6">
      <c r="A15" s="45" t="s">
        <v>211</v>
      </c>
      <c r="B15" s="46">
        <v>1</v>
      </c>
      <c r="C15" s="46">
        <v>5</v>
      </c>
      <c r="D15" s="49">
        <v>6.6</v>
      </c>
      <c r="E15" s="49">
        <v>0</v>
      </c>
      <c r="F15" s="51">
        <f t="shared" si="0"/>
        <v>0</v>
      </c>
    </row>
    <row r="16" spans="1:6" ht="46.8">
      <c r="A16" s="45" t="s">
        <v>28</v>
      </c>
      <c r="B16" s="46">
        <v>1</v>
      </c>
      <c r="C16" s="46">
        <v>6</v>
      </c>
      <c r="D16" s="49">
        <v>10392.5</v>
      </c>
      <c r="E16" s="49">
        <v>2198.8000000000002</v>
      </c>
      <c r="F16" s="51">
        <f t="shared" si="0"/>
        <v>0.21157565552080829</v>
      </c>
    </row>
    <row r="17" spans="1:6" ht="15.6">
      <c r="A17" s="45" t="s">
        <v>23</v>
      </c>
      <c r="B17" s="46">
        <v>1</v>
      </c>
      <c r="C17" s="46">
        <v>7</v>
      </c>
      <c r="D17" s="49">
        <v>3200</v>
      </c>
      <c r="E17" s="49">
        <v>0</v>
      </c>
      <c r="F17" s="51">
        <f t="shared" si="0"/>
        <v>0</v>
      </c>
    </row>
    <row r="18" spans="1:6" ht="15.6">
      <c r="A18" s="45" t="s">
        <v>18</v>
      </c>
      <c r="B18" s="46">
        <v>1</v>
      </c>
      <c r="C18" s="46">
        <v>11</v>
      </c>
      <c r="D18" s="49">
        <v>300</v>
      </c>
      <c r="E18" s="49">
        <v>0</v>
      </c>
      <c r="F18" s="51">
        <f t="shared" si="0"/>
        <v>0</v>
      </c>
    </row>
    <row r="19" spans="1:6" ht="15.6">
      <c r="A19" s="45" t="s">
        <v>3</v>
      </c>
      <c r="B19" s="46">
        <v>1</v>
      </c>
      <c r="C19" s="46">
        <v>13</v>
      </c>
      <c r="D19" s="49">
        <v>46384.5</v>
      </c>
      <c r="E19" s="49">
        <v>10132.700000000001</v>
      </c>
      <c r="F19" s="51">
        <f t="shared" si="0"/>
        <v>0.21845012881458248</v>
      </c>
    </row>
    <row r="20" spans="1:6" s="27" customFormat="1" ht="15.6">
      <c r="A20" s="43" t="s">
        <v>489</v>
      </c>
      <c r="B20" s="44">
        <v>2</v>
      </c>
      <c r="C20" s="44">
        <v>0</v>
      </c>
      <c r="D20" s="48">
        <f>D21</f>
        <v>36</v>
      </c>
      <c r="E20" s="48">
        <f>E21</f>
        <v>9.3000000000000007</v>
      </c>
      <c r="F20" s="50">
        <f t="shared" si="0"/>
        <v>0.25833333333333336</v>
      </c>
    </row>
    <row r="21" spans="1:6" ht="15.6">
      <c r="A21" s="45" t="s">
        <v>12</v>
      </c>
      <c r="B21" s="46">
        <v>2</v>
      </c>
      <c r="C21" s="46">
        <v>4</v>
      </c>
      <c r="D21" s="49">
        <v>36</v>
      </c>
      <c r="E21" s="49">
        <v>9.3000000000000007</v>
      </c>
      <c r="F21" s="51">
        <f t="shared" si="0"/>
        <v>0.25833333333333336</v>
      </c>
    </row>
    <row r="22" spans="1:6" s="27" customFormat="1" ht="31.2">
      <c r="A22" s="43" t="s">
        <v>485</v>
      </c>
      <c r="B22" s="44">
        <v>3</v>
      </c>
      <c r="C22" s="44">
        <v>0</v>
      </c>
      <c r="D22" s="48">
        <f>D23</f>
        <v>4501.8</v>
      </c>
      <c r="E22" s="48">
        <f>E23</f>
        <v>534.20000000000005</v>
      </c>
      <c r="F22" s="50">
        <f t="shared" si="0"/>
        <v>0.11866364565284998</v>
      </c>
    </row>
    <row r="23" spans="1:6" ht="31.2">
      <c r="A23" s="45" t="s">
        <v>146</v>
      </c>
      <c r="B23" s="46">
        <v>3</v>
      </c>
      <c r="C23" s="46">
        <v>14</v>
      </c>
      <c r="D23" s="49">
        <v>4501.8</v>
      </c>
      <c r="E23" s="49">
        <v>534.20000000000005</v>
      </c>
      <c r="F23" s="51">
        <f t="shared" si="0"/>
        <v>0.11866364565284998</v>
      </c>
    </row>
    <row r="24" spans="1:6" s="27" customFormat="1" ht="15.6">
      <c r="A24" s="43" t="s">
        <v>484</v>
      </c>
      <c r="B24" s="44">
        <v>4</v>
      </c>
      <c r="C24" s="44">
        <v>0</v>
      </c>
      <c r="D24" s="48">
        <f>D25+D26+D27</f>
        <v>1620.9</v>
      </c>
      <c r="E24" s="48">
        <f>E25+E26+E27</f>
        <v>62.5</v>
      </c>
      <c r="F24" s="50">
        <f t="shared" si="0"/>
        <v>3.8558825343944718E-2</v>
      </c>
    </row>
    <row r="25" spans="1:6" ht="15.6">
      <c r="A25" s="45" t="s">
        <v>344</v>
      </c>
      <c r="B25" s="46">
        <v>4</v>
      </c>
      <c r="C25" s="46">
        <v>5</v>
      </c>
      <c r="D25" s="49">
        <v>705</v>
      </c>
      <c r="E25" s="49">
        <v>62.5</v>
      </c>
      <c r="F25" s="51">
        <f t="shared" si="0"/>
        <v>8.8652482269503549E-2</v>
      </c>
    </row>
    <row r="26" spans="1:6" ht="15.6">
      <c r="A26" s="45" t="s">
        <v>180</v>
      </c>
      <c r="B26" s="46">
        <v>4</v>
      </c>
      <c r="C26" s="46">
        <v>9</v>
      </c>
      <c r="D26" s="49">
        <v>400.9</v>
      </c>
      <c r="E26" s="49">
        <v>0</v>
      </c>
      <c r="F26" s="51">
        <f t="shared" si="0"/>
        <v>0</v>
      </c>
    </row>
    <row r="27" spans="1:6" ht="20.25" customHeight="1">
      <c r="A27" s="45" t="s">
        <v>277</v>
      </c>
      <c r="B27" s="46">
        <v>4</v>
      </c>
      <c r="C27" s="46">
        <v>12</v>
      </c>
      <c r="D27" s="49">
        <v>515</v>
      </c>
      <c r="E27" s="49">
        <v>0</v>
      </c>
      <c r="F27" s="51">
        <f t="shared" si="0"/>
        <v>0</v>
      </c>
    </row>
    <row r="28" spans="1:6" s="27" customFormat="1" ht="15.6">
      <c r="A28" s="43" t="s">
        <v>483</v>
      </c>
      <c r="B28" s="44">
        <v>5</v>
      </c>
      <c r="C28" s="44">
        <v>0</v>
      </c>
      <c r="D28" s="48">
        <f>D29+D30+D31</f>
        <v>5652.8</v>
      </c>
      <c r="E28" s="48">
        <f>E29+E30+E31</f>
        <v>1359.3</v>
      </c>
      <c r="F28" s="50">
        <f t="shared" si="0"/>
        <v>0.24046490234927823</v>
      </c>
    </row>
    <row r="29" spans="1:6" ht="15.6">
      <c r="A29" s="45" t="s">
        <v>272</v>
      </c>
      <c r="B29" s="46">
        <v>5</v>
      </c>
      <c r="C29" s="46">
        <v>1</v>
      </c>
      <c r="D29" s="49">
        <v>21</v>
      </c>
      <c r="E29" s="49">
        <v>0</v>
      </c>
      <c r="F29" s="51">
        <f t="shared" si="0"/>
        <v>0</v>
      </c>
    </row>
    <row r="30" spans="1:6" ht="15.6">
      <c r="A30" s="45" t="s">
        <v>176</v>
      </c>
      <c r="B30" s="46">
        <v>5</v>
      </c>
      <c r="C30" s="46">
        <v>3</v>
      </c>
      <c r="D30" s="49">
        <v>16.5</v>
      </c>
      <c r="E30" s="49">
        <v>0</v>
      </c>
      <c r="F30" s="51">
        <f t="shared" si="0"/>
        <v>0</v>
      </c>
    </row>
    <row r="31" spans="1:6" ht="31.2">
      <c r="A31" s="45" t="s">
        <v>322</v>
      </c>
      <c r="B31" s="46">
        <v>5</v>
      </c>
      <c r="C31" s="46">
        <v>5</v>
      </c>
      <c r="D31" s="49">
        <v>5615.3</v>
      </c>
      <c r="E31" s="49">
        <v>1359.3</v>
      </c>
      <c r="F31" s="51">
        <f t="shared" si="0"/>
        <v>0.24207077092942494</v>
      </c>
    </row>
    <row r="32" spans="1:6" s="27" customFormat="1" ht="15.6">
      <c r="A32" s="43" t="s">
        <v>482</v>
      </c>
      <c r="B32" s="44">
        <v>6</v>
      </c>
      <c r="C32" s="44">
        <v>0</v>
      </c>
      <c r="D32" s="48">
        <f>D33</f>
        <v>111393.9</v>
      </c>
      <c r="E32" s="48">
        <f>E33</f>
        <v>0</v>
      </c>
      <c r="F32" s="50">
        <f t="shared" si="0"/>
        <v>0</v>
      </c>
    </row>
    <row r="33" spans="1:6" ht="20.25" customHeight="1">
      <c r="A33" s="45" t="s">
        <v>349</v>
      </c>
      <c r="B33" s="46">
        <v>6</v>
      </c>
      <c r="C33" s="46">
        <v>5</v>
      </c>
      <c r="D33" s="49">
        <v>111393.9</v>
      </c>
      <c r="E33" s="49">
        <v>0</v>
      </c>
      <c r="F33" s="51">
        <f t="shared" si="0"/>
        <v>0</v>
      </c>
    </row>
    <row r="34" spans="1:6" s="27" customFormat="1" ht="15.6">
      <c r="A34" s="43" t="s">
        <v>481</v>
      </c>
      <c r="B34" s="44">
        <v>7</v>
      </c>
      <c r="C34" s="44">
        <v>0</v>
      </c>
      <c r="D34" s="48">
        <f>D35+D36+D37+D38+D39+D40</f>
        <v>743465.70000000007</v>
      </c>
      <c r="E34" s="48">
        <f>E35+E36+E37+E38+E39+E40</f>
        <v>153384.9</v>
      </c>
      <c r="F34" s="50">
        <f t="shared" si="0"/>
        <v>0.20631066100292184</v>
      </c>
    </row>
    <row r="35" spans="1:6" ht="15.6">
      <c r="A35" s="45" t="s">
        <v>338</v>
      </c>
      <c r="B35" s="46">
        <v>7</v>
      </c>
      <c r="C35" s="46">
        <v>1</v>
      </c>
      <c r="D35" s="49">
        <v>212832.7</v>
      </c>
      <c r="E35" s="49">
        <v>46204</v>
      </c>
      <c r="F35" s="51">
        <f t="shared" si="0"/>
        <v>0.21709070081806037</v>
      </c>
    </row>
    <row r="36" spans="1:6" ht="15.6">
      <c r="A36" s="45" t="s">
        <v>337</v>
      </c>
      <c r="B36" s="46">
        <v>7</v>
      </c>
      <c r="C36" s="46">
        <v>2</v>
      </c>
      <c r="D36" s="49">
        <v>470831.1</v>
      </c>
      <c r="E36" s="49">
        <v>94023.9</v>
      </c>
      <c r="F36" s="51">
        <f t="shared" si="0"/>
        <v>0.19969772599983307</v>
      </c>
    </row>
    <row r="37" spans="1:6" ht="15.6">
      <c r="A37" s="45" t="s">
        <v>336</v>
      </c>
      <c r="B37" s="46">
        <v>7</v>
      </c>
      <c r="C37" s="46">
        <v>3</v>
      </c>
      <c r="D37" s="49">
        <v>44293.8</v>
      </c>
      <c r="E37" s="49">
        <v>10355.700000000001</v>
      </c>
      <c r="F37" s="51">
        <f t="shared" si="0"/>
        <v>0.23379570052693605</v>
      </c>
    </row>
    <row r="38" spans="1:6" ht="31.2">
      <c r="A38" s="45" t="s">
        <v>119</v>
      </c>
      <c r="B38" s="46">
        <v>7</v>
      </c>
      <c r="C38" s="46">
        <v>5</v>
      </c>
      <c r="D38" s="49">
        <v>603.20000000000005</v>
      </c>
      <c r="E38" s="49">
        <v>21.3</v>
      </c>
      <c r="F38" s="51">
        <f t="shared" si="0"/>
        <v>3.5311671087533157E-2</v>
      </c>
    </row>
    <row r="39" spans="1:6" ht="15.6">
      <c r="A39" s="45" t="s">
        <v>94</v>
      </c>
      <c r="B39" s="46">
        <v>7</v>
      </c>
      <c r="C39" s="46">
        <v>7</v>
      </c>
      <c r="D39" s="49">
        <v>3454.5</v>
      </c>
      <c r="E39" s="49">
        <v>0</v>
      </c>
      <c r="F39" s="51">
        <f t="shared" si="0"/>
        <v>0</v>
      </c>
    </row>
    <row r="40" spans="1:6" ht="15.6">
      <c r="A40" s="45" t="s">
        <v>183</v>
      </c>
      <c r="B40" s="46">
        <v>7</v>
      </c>
      <c r="C40" s="46">
        <v>9</v>
      </c>
      <c r="D40" s="49">
        <v>11450.4</v>
      </c>
      <c r="E40" s="49">
        <v>2780</v>
      </c>
      <c r="F40" s="51">
        <f t="shared" si="0"/>
        <v>0.24278627820862153</v>
      </c>
    </row>
    <row r="41" spans="1:6" s="27" customFormat="1" ht="15.6">
      <c r="A41" s="43" t="s">
        <v>498</v>
      </c>
      <c r="B41" s="44">
        <v>8</v>
      </c>
      <c r="C41" s="44">
        <v>0</v>
      </c>
      <c r="D41" s="48">
        <f>D42+D43</f>
        <v>32372</v>
      </c>
      <c r="E41" s="48">
        <f>E42+E43</f>
        <v>6614</v>
      </c>
      <c r="F41" s="50">
        <f t="shared" si="0"/>
        <v>0.2043123687137032</v>
      </c>
    </row>
    <row r="42" spans="1:6" ht="15.6">
      <c r="A42" s="45" t="s">
        <v>72</v>
      </c>
      <c r="B42" s="46">
        <v>8</v>
      </c>
      <c r="C42" s="46">
        <v>1</v>
      </c>
      <c r="D42" s="49">
        <v>31224.3</v>
      </c>
      <c r="E42" s="49">
        <v>6355.2</v>
      </c>
      <c r="F42" s="51">
        <f t="shared" si="0"/>
        <v>0.20353378618575918</v>
      </c>
    </row>
    <row r="43" spans="1:6" ht="19.5" customHeight="1">
      <c r="A43" s="45" t="s">
        <v>368</v>
      </c>
      <c r="B43" s="46">
        <v>8</v>
      </c>
      <c r="C43" s="46">
        <v>4</v>
      </c>
      <c r="D43" s="49">
        <v>1147.7</v>
      </c>
      <c r="E43" s="49">
        <v>258.8</v>
      </c>
      <c r="F43" s="51">
        <f t="shared" si="0"/>
        <v>0.22549446719526009</v>
      </c>
    </row>
    <row r="44" spans="1:6" s="27" customFormat="1" ht="15.6">
      <c r="A44" s="43" t="s">
        <v>488</v>
      </c>
      <c r="B44" s="44">
        <v>9</v>
      </c>
      <c r="C44" s="44">
        <v>0</v>
      </c>
      <c r="D44" s="48">
        <f>D45</f>
        <v>280</v>
      </c>
      <c r="E44" s="48">
        <f>E45</f>
        <v>0</v>
      </c>
      <c r="F44" s="50">
        <f t="shared" si="0"/>
        <v>0</v>
      </c>
    </row>
    <row r="45" spans="1:6" ht="15.6">
      <c r="A45" s="45" t="s">
        <v>81</v>
      </c>
      <c r="B45" s="46">
        <v>9</v>
      </c>
      <c r="C45" s="46">
        <v>9</v>
      </c>
      <c r="D45" s="49">
        <v>280</v>
      </c>
      <c r="E45" s="49">
        <v>0</v>
      </c>
      <c r="F45" s="51">
        <f t="shared" si="0"/>
        <v>0</v>
      </c>
    </row>
    <row r="46" spans="1:6" s="27" customFormat="1" ht="15.6">
      <c r="A46" s="43" t="s">
        <v>480</v>
      </c>
      <c r="B46" s="44">
        <v>10</v>
      </c>
      <c r="C46" s="44">
        <v>0</v>
      </c>
      <c r="D46" s="48">
        <f>D47+D48+D49+D50</f>
        <v>30770.400000000001</v>
      </c>
      <c r="E46" s="48">
        <f>E47+E48+E49+E50</f>
        <v>7007.9</v>
      </c>
      <c r="F46" s="50">
        <f t="shared" si="0"/>
        <v>0.22774809557236822</v>
      </c>
    </row>
    <row r="47" spans="1:6" ht="15.6">
      <c r="A47" s="45" t="s">
        <v>234</v>
      </c>
      <c r="B47" s="46">
        <v>10</v>
      </c>
      <c r="C47" s="46">
        <v>1</v>
      </c>
      <c r="D47" s="49">
        <v>5201</v>
      </c>
      <c r="E47" s="49">
        <v>1261.7</v>
      </c>
      <c r="F47" s="51">
        <f t="shared" si="0"/>
        <v>0.24258796385310519</v>
      </c>
    </row>
    <row r="48" spans="1:6" ht="15.6">
      <c r="A48" s="45" t="s">
        <v>103</v>
      </c>
      <c r="B48" s="46">
        <v>10</v>
      </c>
      <c r="C48" s="46">
        <v>3</v>
      </c>
      <c r="D48" s="49">
        <v>10757</v>
      </c>
      <c r="E48" s="49">
        <v>2244.8000000000002</v>
      </c>
      <c r="F48" s="51">
        <f t="shared" si="0"/>
        <v>0.20868271822998979</v>
      </c>
    </row>
    <row r="49" spans="1:6" ht="15.6">
      <c r="A49" s="45" t="s">
        <v>442</v>
      </c>
      <c r="B49" s="46">
        <v>10</v>
      </c>
      <c r="C49" s="46">
        <v>4</v>
      </c>
      <c r="D49" s="49">
        <v>14707.4</v>
      </c>
      <c r="E49" s="49">
        <v>3478.4</v>
      </c>
      <c r="F49" s="51">
        <f t="shared" si="0"/>
        <v>0.2365067924990141</v>
      </c>
    </row>
    <row r="50" spans="1:6" ht="15.6">
      <c r="A50" s="45" t="s">
        <v>51</v>
      </c>
      <c r="B50" s="46">
        <v>10</v>
      </c>
      <c r="C50" s="46">
        <v>6</v>
      </c>
      <c r="D50" s="49">
        <v>105</v>
      </c>
      <c r="E50" s="49">
        <v>23</v>
      </c>
      <c r="F50" s="51">
        <f t="shared" si="0"/>
        <v>0.21904761904761905</v>
      </c>
    </row>
    <row r="51" spans="1:6" s="27" customFormat="1" ht="15.6">
      <c r="A51" s="43" t="s">
        <v>487</v>
      </c>
      <c r="B51" s="44">
        <v>11</v>
      </c>
      <c r="C51" s="44">
        <v>0</v>
      </c>
      <c r="D51" s="48">
        <f>D52</f>
        <v>359</v>
      </c>
      <c r="E51" s="48">
        <f>E52</f>
        <v>15.6</v>
      </c>
      <c r="F51" s="50">
        <f t="shared" si="0"/>
        <v>4.3454038997214485E-2</v>
      </c>
    </row>
    <row r="52" spans="1:6" ht="15.6">
      <c r="A52" s="45" t="s">
        <v>112</v>
      </c>
      <c r="B52" s="46">
        <v>11</v>
      </c>
      <c r="C52" s="46">
        <v>1</v>
      </c>
      <c r="D52" s="49">
        <v>359</v>
      </c>
      <c r="E52" s="49">
        <v>15.6</v>
      </c>
      <c r="F52" s="51">
        <f t="shared" si="0"/>
        <v>4.3454038997214485E-2</v>
      </c>
    </row>
    <row r="53" spans="1:6" s="27" customFormat="1" ht="15.6">
      <c r="A53" s="43" t="s">
        <v>492</v>
      </c>
      <c r="B53" s="44">
        <v>12</v>
      </c>
      <c r="C53" s="44">
        <v>0</v>
      </c>
      <c r="D53" s="48">
        <f>D54</f>
        <v>3500</v>
      </c>
      <c r="E53" s="48">
        <f>E54</f>
        <v>804</v>
      </c>
      <c r="F53" s="50">
        <f t="shared" si="0"/>
        <v>0.2297142857142857</v>
      </c>
    </row>
    <row r="54" spans="1:6" ht="15.6">
      <c r="A54" s="45" t="s">
        <v>257</v>
      </c>
      <c r="B54" s="46">
        <v>12</v>
      </c>
      <c r="C54" s="46">
        <v>2</v>
      </c>
      <c r="D54" s="49">
        <v>3500</v>
      </c>
      <c r="E54" s="49">
        <v>804</v>
      </c>
      <c r="F54" s="51">
        <f t="shared" si="0"/>
        <v>0.2297142857142857</v>
      </c>
    </row>
    <row r="55" spans="1:6" s="27" customFormat="1" ht="31.2">
      <c r="A55" s="43" t="s">
        <v>495</v>
      </c>
      <c r="B55" s="44">
        <v>13</v>
      </c>
      <c r="C55" s="44">
        <v>0</v>
      </c>
      <c r="D55" s="48">
        <v>16.3</v>
      </c>
      <c r="E55" s="48">
        <v>1.3</v>
      </c>
      <c r="F55" s="50">
        <f t="shared" si="0"/>
        <v>7.9754601226993863E-2</v>
      </c>
    </row>
    <row r="56" spans="1:6" ht="31.2">
      <c r="A56" s="45" t="s">
        <v>305</v>
      </c>
      <c r="B56" s="46">
        <v>13</v>
      </c>
      <c r="C56" s="46">
        <v>1</v>
      </c>
      <c r="D56" s="49">
        <v>16.3</v>
      </c>
      <c r="E56" s="49">
        <v>1.3</v>
      </c>
      <c r="F56" s="51">
        <f t="shared" si="0"/>
        <v>7.9754601226993863E-2</v>
      </c>
    </row>
    <row r="57" spans="1:6" s="27" customFormat="1" ht="46.8">
      <c r="A57" s="43" t="s">
        <v>494</v>
      </c>
      <c r="B57" s="44">
        <v>14</v>
      </c>
      <c r="C57" s="44">
        <v>0</v>
      </c>
      <c r="D57" s="48">
        <f>D58+D59</f>
        <v>91702.8</v>
      </c>
      <c r="E57" s="48">
        <f>E58+E59</f>
        <v>19107.100000000002</v>
      </c>
      <c r="F57" s="50">
        <f t="shared" si="0"/>
        <v>0.20835895959556308</v>
      </c>
    </row>
    <row r="58" spans="1:6" ht="46.8">
      <c r="A58" s="45" t="s">
        <v>291</v>
      </c>
      <c r="B58" s="46">
        <v>14</v>
      </c>
      <c r="C58" s="46">
        <v>1</v>
      </c>
      <c r="D58" s="49">
        <v>75072.100000000006</v>
      </c>
      <c r="E58" s="49">
        <v>17449.400000000001</v>
      </c>
      <c r="F58" s="51">
        <f t="shared" si="0"/>
        <v>0.23243521894285626</v>
      </c>
    </row>
    <row r="59" spans="1:6" ht="18.75" customHeight="1">
      <c r="A59" s="45" t="s">
        <v>297</v>
      </c>
      <c r="B59" s="46">
        <v>14</v>
      </c>
      <c r="C59" s="46">
        <v>3</v>
      </c>
      <c r="D59" s="49">
        <v>16630.7</v>
      </c>
      <c r="E59" s="49">
        <v>1657.7</v>
      </c>
      <c r="F59" s="51">
        <f t="shared" si="0"/>
        <v>9.9677103188681171E-2</v>
      </c>
    </row>
    <row r="60" spans="1:6" ht="15.6">
      <c r="A60" s="240" t="s">
        <v>506</v>
      </c>
      <c r="B60" s="241"/>
      <c r="C60" s="242"/>
      <c r="D60" s="48">
        <f>D11+D20+D22+D24+D28+D32+D34+D41+D44+D46+D51+D53+D55+D57</f>
        <v>1119871.4000000001</v>
      </c>
      <c r="E60" s="48">
        <f>E11+E20+E22+E24+E28+E32+E34+E41+E44+E46+E51+E53+E55+E57</f>
        <v>210200.5</v>
      </c>
      <c r="F60" s="50">
        <f t="shared" si="0"/>
        <v>0.18770056990472297</v>
      </c>
    </row>
    <row r="61" spans="1:6" ht="19.95" customHeight="1">
      <c r="A61" s="9"/>
      <c r="B61" s="9"/>
      <c r="C61" s="9"/>
      <c r="D61" s="2"/>
      <c r="E61" s="2"/>
      <c r="F61" s="2"/>
    </row>
    <row r="63" spans="1:6" ht="19.95" customHeight="1">
      <c r="A63" s="47" t="s">
        <v>514</v>
      </c>
      <c r="B63" s="47"/>
      <c r="C63" s="47"/>
      <c r="D63" s="47"/>
      <c r="E63" s="248" t="s">
        <v>508</v>
      </c>
      <c r="F63" s="248"/>
    </row>
  </sheetData>
  <mergeCells count="9">
    <mergeCell ref="A60:C60"/>
    <mergeCell ref="E63:F63"/>
    <mergeCell ref="C3:F3"/>
    <mergeCell ref="A6:F6"/>
    <mergeCell ref="A8:A9"/>
    <mergeCell ref="B8:C8"/>
    <mergeCell ref="D8:D9"/>
    <mergeCell ref="E8:E9"/>
    <mergeCell ref="F8:F9"/>
  </mergeCells>
  <pageMargins left="0.78740157480314965" right="0.39370078740157483" top="0.78740157480314965" bottom="0.59055118110236227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3"/>
  <sheetViews>
    <sheetView showGridLines="0" workbookViewId="0">
      <selection activeCell="N18" sqref="N18"/>
    </sheetView>
  </sheetViews>
  <sheetFormatPr defaultColWidth="9.109375" defaultRowHeight="15.6"/>
  <cols>
    <col min="1" max="1" width="44.44140625" style="1" customWidth="1"/>
    <col min="2" max="2" width="5.44140625" style="14" customWidth="1"/>
    <col min="3" max="3" width="6.6640625" style="14" customWidth="1"/>
    <col min="4" max="4" width="10" style="14" customWidth="1"/>
    <col min="5" max="5" width="12.44140625" style="14" customWidth="1"/>
    <col min="6" max="6" width="8.33203125" style="14" customWidth="1"/>
    <col min="7" max="7" width="11.88671875" style="1" bestFit="1" customWidth="1"/>
    <col min="8" max="8" width="10.109375" style="1" bestFit="1" customWidth="1"/>
    <col min="9" max="9" width="10.6640625" style="1" customWidth="1"/>
    <col min="10" max="236" width="9.109375" style="1" customWidth="1"/>
    <col min="237" max="16384" width="9.109375" style="1"/>
  </cols>
  <sheetData>
    <row r="1" spans="1:9">
      <c r="A1" s="31"/>
      <c r="B1" s="31"/>
      <c r="C1" s="31"/>
      <c r="D1" s="31"/>
      <c r="E1" s="31"/>
      <c r="F1" s="54"/>
      <c r="G1" s="31"/>
      <c r="H1" s="31"/>
      <c r="I1" s="31"/>
    </row>
    <row r="2" spans="1:9">
      <c r="A2" s="31"/>
      <c r="B2" s="31"/>
      <c r="C2" s="31"/>
      <c r="D2" s="31"/>
      <c r="E2" s="31"/>
      <c r="F2" s="54"/>
      <c r="G2" s="31"/>
      <c r="H2" s="31"/>
      <c r="I2" s="31"/>
    </row>
    <row r="3" spans="1:9" ht="42.6" customHeight="1">
      <c r="A3" s="31"/>
      <c r="B3" s="31"/>
      <c r="C3" s="31"/>
      <c r="D3" s="31"/>
      <c r="E3" s="31"/>
      <c r="F3" s="255"/>
      <c r="G3" s="255"/>
      <c r="H3" s="255"/>
      <c r="I3" s="255"/>
    </row>
    <row r="4" spans="1:9">
      <c r="A4" s="31"/>
      <c r="B4" s="31"/>
      <c r="C4" s="31"/>
      <c r="D4" s="31"/>
      <c r="E4" s="31"/>
      <c r="F4" s="256"/>
      <c r="G4" s="256"/>
      <c r="H4" s="256"/>
      <c r="I4" s="256"/>
    </row>
    <row r="5" spans="1:9">
      <c r="A5" s="31"/>
      <c r="B5" s="31"/>
      <c r="C5" s="31"/>
      <c r="D5" s="31"/>
      <c r="E5" s="31"/>
      <c r="F5" s="31"/>
      <c r="G5" s="31"/>
      <c r="H5" s="31"/>
      <c r="I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 ht="35.4" customHeight="1">
      <c r="A7" s="257" t="s">
        <v>517</v>
      </c>
      <c r="B7" s="258"/>
      <c r="C7" s="258"/>
      <c r="D7" s="258"/>
      <c r="E7" s="258"/>
      <c r="F7" s="258"/>
      <c r="G7" s="258"/>
      <c r="H7" s="258"/>
      <c r="I7" s="258"/>
    </row>
    <row r="8" spans="1:9" ht="16.5" customHeight="1">
      <c r="A8" s="3"/>
      <c r="B8" s="15"/>
      <c r="C8" s="15"/>
      <c r="D8" s="15"/>
      <c r="E8" s="15"/>
      <c r="F8" s="15"/>
      <c r="G8" s="2"/>
      <c r="H8" s="2"/>
      <c r="I8" s="2"/>
    </row>
    <row r="9" spans="1:9">
      <c r="A9" s="259" t="s">
        <v>500</v>
      </c>
      <c r="B9" s="261" t="s">
        <v>501</v>
      </c>
      <c r="C9" s="262"/>
      <c r="D9" s="262"/>
      <c r="E9" s="262"/>
      <c r="F9" s="262"/>
      <c r="G9" s="259" t="s">
        <v>510</v>
      </c>
      <c r="H9" s="259" t="s">
        <v>511</v>
      </c>
      <c r="I9" s="259" t="s">
        <v>475</v>
      </c>
    </row>
    <row r="10" spans="1:9" ht="22.8">
      <c r="A10" s="260"/>
      <c r="B10" s="52" t="s">
        <v>516</v>
      </c>
      <c r="C10" s="52" t="s">
        <v>512</v>
      </c>
      <c r="D10" s="52" t="s">
        <v>513</v>
      </c>
      <c r="E10" s="52" t="s">
        <v>503</v>
      </c>
      <c r="F10" s="52" t="s">
        <v>504</v>
      </c>
      <c r="G10" s="260"/>
      <c r="H10" s="263"/>
      <c r="I10" s="263"/>
    </row>
    <row r="11" spans="1:9" ht="12.7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</row>
    <row r="12" spans="1:9" s="27" customFormat="1" ht="28.2">
      <c r="A12" s="55" t="s">
        <v>499</v>
      </c>
      <c r="B12" s="56">
        <v>904</v>
      </c>
      <c r="C12" s="57">
        <v>0</v>
      </c>
      <c r="D12" s="57">
        <v>0</v>
      </c>
      <c r="E12" s="58" t="s">
        <v>0</v>
      </c>
      <c r="F12" s="59" t="s">
        <v>0</v>
      </c>
      <c r="G12" s="60">
        <v>40903.4</v>
      </c>
      <c r="H12" s="60">
        <v>8263.5</v>
      </c>
      <c r="I12" s="67">
        <v>0.2020247705569708</v>
      </c>
    </row>
    <row r="13" spans="1:9">
      <c r="A13" s="61" t="s">
        <v>481</v>
      </c>
      <c r="B13" s="62">
        <v>904</v>
      </c>
      <c r="C13" s="63">
        <v>7</v>
      </c>
      <c r="D13" s="63">
        <v>0</v>
      </c>
      <c r="E13" s="64" t="s">
        <v>0</v>
      </c>
      <c r="F13" s="65" t="s">
        <v>0</v>
      </c>
      <c r="G13" s="66">
        <v>8531.4</v>
      </c>
      <c r="H13" s="66">
        <v>1649.5</v>
      </c>
      <c r="I13" s="68">
        <v>0.19334458588273906</v>
      </c>
    </row>
    <row r="14" spans="1:9">
      <c r="A14" s="61" t="s">
        <v>336</v>
      </c>
      <c r="B14" s="62">
        <v>904</v>
      </c>
      <c r="C14" s="63">
        <v>7</v>
      </c>
      <c r="D14" s="63">
        <v>3</v>
      </c>
      <c r="E14" s="64" t="s">
        <v>0</v>
      </c>
      <c r="F14" s="65" t="s">
        <v>0</v>
      </c>
      <c r="G14" s="66">
        <v>8485.4</v>
      </c>
      <c r="H14" s="66">
        <v>1649.5</v>
      </c>
      <c r="I14" s="68">
        <v>0.19439272161595211</v>
      </c>
    </row>
    <row r="15" spans="1:9" ht="43.5" customHeight="1">
      <c r="A15" s="61" t="s">
        <v>406</v>
      </c>
      <c r="B15" s="62">
        <v>904</v>
      </c>
      <c r="C15" s="63">
        <v>7</v>
      </c>
      <c r="D15" s="63">
        <v>3</v>
      </c>
      <c r="E15" s="64" t="s">
        <v>405</v>
      </c>
      <c r="F15" s="65" t="s">
        <v>0</v>
      </c>
      <c r="G15" s="66">
        <v>8485.4</v>
      </c>
      <c r="H15" s="66">
        <v>1649.5</v>
      </c>
      <c r="I15" s="68">
        <v>0.19439272161595211</v>
      </c>
    </row>
    <row r="16" spans="1:9" ht="55.8">
      <c r="A16" s="61" t="s">
        <v>404</v>
      </c>
      <c r="B16" s="62">
        <v>904</v>
      </c>
      <c r="C16" s="63">
        <v>7</v>
      </c>
      <c r="D16" s="63">
        <v>3</v>
      </c>
      <c r="E16" s="64" t="s">
        <v>403</v>
      </c>
      <c r="F16" s="65" t="s">
        <v>0</v>
      </c>
      <c r="G16" s="66">
        <v>8485.4</v>
      </c>
      <c r="H16" s="66">
        <v>1649.5</v>
      </c>
      <c r="I16" s="68">
        <v>0.19439272161595211</v>
      </c>
    </row>
    <row r="17" spans="1:9" ht="42">
      <c r="A17" s="61" t="s">
        <v>379</v>
      </c>
      <c r="B17" s="62">
        <v>904</v>
      </c>
      <c r="C17" s="63">
        <v>7</v>
      </c>
      <c r="D17" s="63">
        <v>3</v>
      </c>
      <c r="E17" s="64" t="s">
        <v>378</v>
      </c>
      <c r="F17" s="65" t="s">
        <v>0</v>
      </c>
      <c r="G17" s="66">
        <v>8485.4</v>
      </c>
      <c r="H17" s="66">
        <v>1649.5</v>
      </c>
      <c r="I17" s="68">
        <v>0.19439272161595211</v>
      </c>
    </row>
    <row r="18" spans="1:9" ht="28.2">
      <c r="A18" s="61" t="s">
        <v>377</v>
      </c>
      <c r="B18" s="62">
        <v>904</v>
      </c>
      <c r="C18" s="63">
        <v>7</v>
      </c>
      <c r="D18" s="63">
        <v>3</v>
      </c>
      <c r="E18" s="64" t="s">
        <v>376</v>
      </c>
      <c r="F18" s="65" t="s">
        <v>0</v>
      </c>
      <c r="G18" s="66">
        <v>14.4</v>
      </c>
      <c r="H18" s="66">
        <v>0</v>
      </c>
      <c r="I18" s="68">
        <v>0</v>
      </c>
    </row>
    <row r="19" spans="1:9" ht="28.2">
      <c r="A19" s="61" t="s">
        <v>87</v>
      </c>
      <c r="B19" s="62">
        <v>904</v>
      </c>
      <c r="C19" s="63">
        <v>7</v>
      </c>
      <c r="D19" s="63">
        <v>3</v>
      </c>
      <c r="E19" s="64" t="s">
        <v>376</v>
      </c>
      <c r="F19" s="65" t="s">
        <v>85</v>
      </c>
      <c r="G19" s="66">
        <v>14.4</v>
      </c>
      <c r="H19" s="66">
        <v>0</v>
      </c>
      <c r="I19" s="68">
        <v>0</v>
      </c>
    </row>
    <row r="20" spans="1:9" ht="28.2">
      <c r="A20" s="61" t="s">
        <v>147</v>
      </c>
      <c r="B20" s="62">
        <v>904</v>
      </c>
      <c r="C20" s="63">
        <v>7</v>
      </c>
      <c r="D20" s="63">
        <v>3</v>
      </c>
      <c r="E20" s="64" t="s">
        <v>374</v>
      </c>
      <c r="F20" s="65" t="s">
        <v>0</v>
      </c>
      <c r="G20" s="66">
        <v>6986</v>
      </c>
      <c r="H20" s="66">
        <v>1649.5</v>
      </c>
      <c r="I20" s="68">
        <v>0.23611508731749212</v>
      </c>
    </row>
    <row r="21" spans="1:9" ht="76.5" customHeight="1">
      <c r="A21" s="61" t="s">
        <v>30</v>
      </c>
      <c r="B21" s="62">
        <v>904</v>
      </c>
      <c r="C21" s="63">
        <v>7</v>
      </c>
      <c r="D21" s="63">
        <v>3</v>
      </c>
      <c r="E21" s="64" t="s">
        <v>374</v>
      </c>
      <c r="F21" s="65" t="s">
        <v>29</v>
      </c>
      <c r="G21" s="66">
        <v>6534.6</v>
      </c>
      <c r="H21" s="66">
        <v>1533</v>
      </c>
      <c r="I21" s="68">
        <v>0.23459737397851435</v>
      </c>
    </row>
    <row r="22" spans="1:9" ht="28.2">
      <c r="A22" s="61" t="s">
        <v>13</v>
      </c>
      <c r="B22" s="62">
        <v>904</v>
      </c>
      <c r="C22" s="63">
        <v>7</v>
      </c>
      <c r="D22" s="63">
        <v>3</v>
      </c>
      <c r="E22" s="64" t="s">
        <v>374</v>
      </c>
      <c r="F22" s="65" t="s">
        <v>10</v>
      </c>
      <c r="G22" s="66">
        <v>451.4</v>
      </c>
      <c r="H22" s="66">
        <v>116.4</v>
      </c>
      <c r="I22" s="68">
        <v>0.25786442179884805</v>
      </c>
    </row>
    <row r="23" spans="1:9" ht="28.2">
      <c r="A23" s="61" t="s">
        <v>132</v>
      </c>
      <c r="B23" s="62">
        <v>904</v>
      </c>
      <c r="C23" s="63">
        <v>7</v>
      </c>
      <c r="D23" s="63">
        <v>3</v>
      </c>
      <c r="E23" s="64" t="s">
        <v>373</v>
      </c>
      <c r="F23" s="65" t="s">
        <v>0</v>
      </c>
      <c r="G23" s="66">
        <v>1485</v>
      </c>
      <c r="H23" s="66">
        <v>0</v>
      </c>
      <c r="I23" s="68">
        <v>0</v>
      </c>
    </row>
    <row r="24" spans="1:9" ht="28.2">
      <c r="A24" s="61" t="s">
        <v>13</v>
      </c>
      <c r="B24" s="62">
        <v>904</v>
      </c>
      <c r="C24" s="63">
        <v>7</v>
      </c>
      <c r="D24" s="63">
        <v>3</v>
      </c>
      <c r="E24" s="64" t="s">
        <v>373</v>
      </c>
      <c r="F24" s="65" t="s">
        <v>10</v>
      </c>
      <c r="G24" s="66">
        <v>1485</v>
      </c>
      <c r="H24" s="66">
        <v>0</v>
      </c>
      <c r="I24" s="68">
        <v>0</v>
      </c>
    </row>
    <row r="25" spans="1:9" ht="30" customHeight="1">
      <c r="A25" s="61" t="s">
        <v>119</v>
      </c>
      <c r="B25" s="62">
        <v>904</v>
      </c>
      <c r="C25" s="63">
        <v>7</v>
      </c>
      <c r="D25" s="63">
        <v>5</v>
      </c>
      <c r="E25" s="64" t="s">
        <v>0</v>
      </c>
      <c r="F25" s="65" t="s">
        <v>0</v>
      </c>
      <c r="G25" s="66">
        <v>46</v>
      </c>
      <c r="H25" s="66">
        <v>0</v>
      </c>
      <c r="I25" s="68">
        <v>0</v>
      </c>
    </row>
    <row r="26" spans="1:9" ht="44.25" customHeight="1">
      <c r="A26" s="61" t="s">
        <v>406</v>
      </c>
      <c r="B26" s="62">
        <v>904</v>
      </c>
      <c r="C26" s="63">
        <v>7</v>
      </c>
      <c r="D26" s="63">
        <v>5</v>
      </c>
      <c r="E26" s="64" t="s">
        <v>405</v>
      </c>
      <c r="F26" s="65" t="s">
        <v>0</v>
      </c>
      <c r="G26" s="66">
        <v>46</v>
      </c>
      <c r="H26" s="66">
        <v>0</v>
      </c>
      <c r="I26" s="68">
        <v>0</v>
      </c>
    </row>
    <row r="27" spans="1:9" ht="55.8">
      <c r="A27" s="61" t="s">
        <v>404</v>
      </c>
      <c r="B27" s="62">
        <v>904</v>
      </c>
      <c r="C27" s="63">
        <v>7</v>
      </c>
      <c r="D27" s="63">
        <v>5</v>
      </c>
      <c r="E27" s="64" t="s">
        <v>403</v>
      </c>
      <c r="F27" s="65" t="s">
        <v>0</v>
      </c>
      <c r="G27" s="66">
        <v>46</v>
      </c>
      <c r="H27" s="66">
        <v>0</v>
      </c>
      <c r="I27" s="68">
        <v>0</v>
      </c>
    </row>
    <row r="28" spans="1:9">
      <c r="A28" s="61" t="s">
        <v>402</v>
      </c>
      <c r="B28" s="62">
        <v>904</v>
      </c>
      <c r="C28" s="63">
        <v>7</v>
      </c>
      <c r="D28" s="63">
        <v>5</v>
      </c>
      <c r="E28" s="64" t="s">
        <v>401</v>
      </c>
      <c r="F28" s="65" t="s">
        <v>0</v>
      </c>
      <c r="G28" s="66">
        <v>10</v>
      </c>
      <c r="H28" s="66">
        <v>0</v>
      </c>
      <c r="I28" s="68">
        <v>0</v>
      </c>
    </row>
    <row r="29" spans="1:9" ht="28.2">
      <c r="A29" s="61" t="s">
        <v>149</v>
      </c>
      <c r="B29" s="62">
        <v>904</v>
      </c>
      <c r="C29" s="63">
        <v>7</v>
      </c>
      <c r="D29" s="63">
        <v>5</v>
      </c>
      <c r="E29" s="64" t="s">
        <v>400</v>
      </c>
      <c r="F29" s="65" t="s">
        <v>0</v>
      </c>
      <c r="G29" s="66">
        <v>10</v>
      </c>
      <c r="H29" s="66">
        <v>0</v>
      </c>
      <c r="I29" s="68">
        <v>0</v>
      </c>
    </row>
    <row r="30" spans="1:9" ht="28.2">
      <c r="A30" s="61" t="s">
        <v>13</v>
      </c>
      <c r="B30" s="62">
        <v>904</v>
      </c>
      <c r="C30" s="63">
        <v>7</v>
      </c>
      <c r="D30" s="63">
        <v>5</v>
      </c>
      <c r="E30" s="64" t="s">
        <v>400</v>
      </c>
      <c r="F30" s="65" t="s">
        <v>10</v>
      </c>
      <c r="G30" s="66">
        <v>10</v>
      </c>
      <c r="H30" s="66">
        <v>0</v>
      </c>
      <c r="I30" s="68">
        <v>0</v>
      </c>
    </row>
    <row r="31" spans="1:9" ht="28.2">
      <c r="A31" s="61" t="s">
        <v>397</v>
      </c>
      <c r="B31" s="62">
        <v>904</v>
      </c>
      <c r="C31" s="63">
        <v>7</v>
      </c>
      <c r="D31" s="63">
        <v>5</v>
      </c>
      <c r="E31" s="64" t="s">
        <v>396</v>
      </c>
      <c r="F31" s="65" t="s">
        <v>0</v>
      </c>
      <c r="G31" s="66">
        <v>10</v>
      </c>
      <c r="H31" s="66">
        <v>0</v>
      </c>
      <c r="I31" s="68">
        <v>0</v>
      </c>
    </row>
    <row r="32" spans="1:9" ht="28.2">
      <c r="A32" s="61" t="s">
        <v>149</v>
      </c>
      <c r="B32" s="62">
        <v>904</v>
      </c>
      <c r="C32" s="63">
        <v>7</v>
      </c>
      <c r="D32" s="63">
        <v>5</v>
      </c>
      <c r="E32" s="64" t="s">
        <v>393</v>
      </c>
      <c r="F32" s="65" t="s">
        <v>0</v>
      </c>
      <c r="G32" s="66">
        <v>10</v>
      </c>
      <c r="H32" s="66">
        <v>0</v>
      </c>
      <c r="I32" s="68">
        <v>0</v>
      </c>
    </row>
    <row r="33" spans="1:9" ht="28.2">
      <c r="A33" s="61" t="s">
        <v>13</v>
      </c>
      <c r="B33" s="62">
        <v>904</v>
      </c>
      <c r="C33" s="63">
        <v>7</v>
      </c>
      <c r="D33" s="63">
        <v>5</v>
      </c>
      <c r="E33" s="64" t="s">
        <v>393</v>
      </c>
      <c r="F33" s="65" t="s">
        <v>10</v>
      </c>
      <c r="G33" s="66">
        <v>10</v>
      </c>
      <c r="H33" s="66">
        <v>0</v>
      </c>
      <c r="I33" s="68">
        <v>0</v>
      </c>
    </row>
    <row r="34" spans="1:9" ht="28.2">
      <c r="A34" s="61" t="s">
        <v>386</v>
      </c>
      <c r="B34" s="62">
        <v>904</v>
      </c>
      <c r="C34" s="63">
        <v>7</v>
      </c>
      <c r="D34" s="63">
        <v>5</v>
      </c>
      <c r="E34" s="64" t="s">
        <v>385</v>
      </c>
      <c r="F34" s="65" t="s">
        <v>0</v>
      </c>
      <c r="G34" s="66">
        <v>10</v>
      </c>
      <c r="H34" s="66">
        <v>0</v>
      </c>
      <c r="I34" s="68">
        <v>0</v>
      </c>
    </row>
    <row r="35" spans="1:9" ht="28.2">
      <c r="A35" s="61" t="s">
        <v>149</v>
      </c>
      <c r="B35" s="62">
        <v>904</v>
      </c>
      <c r="C35" s="63">
        <v>7</v>
      </c>
      <c r="D35" s="63">
        <v>5</v>
      </c>
      <c r="E35" s="64" t="s">
        <v>382</v>
      </c>
      <c r="F35" s="65" t="s">
        <v>0</v>
      </c>
      <c r="G35" s="66">
        <v>10</v>
      </c>
      <c r="H35" s="66">
        <v>0</v>
      </c>
      <c r="I35" s="68">
        <v>0</v>
      </c>
    </row>
    <row r="36" spans="1:9" ht="28.2">
      <c r="A36" s="61" t="s">
        <v>13</v>
      </c>
      <c r="B36" s="62">
        <v>904</v>
      </c>
      <c r="C36" s="63">
        <v>7</v>
      </c>
      <c r="D36" s="63">
        <v>5</v>
      </c>
      <c r="E36" s="64" t="s">
        <v>382</v>
      </c>
      <c r="F36" s="65" t="s">
        <v>10</v>
      </c>
      <c r="G36" s="66">
        <v>10</v>
      </c>
      <c r="H36" s="66">
        <v>0</v>
      </c>
      <c r="I36" s="68">
        <v>0</v>
      </c>
    </row>
    <row r="37" spans="1:9" ht="42">
      <c r="A37" s="61" t="s">
        <v>379</v>
      </c>
      <c r="B37" s="62">
        <v>904</v>
      </c>
      <c r="C37" s="63">
        <v>7</v>
      </c>
      <c r="D37" s="63">
        <v>5</v>
      </c>
      <c r="E37" s="64" t="s">
        <v>378</v>
      </c>
      <c r="F37" s="65" t="s">
        <v>0</v>
      </c>
      <c r="G37" s="66">
        <v>16</v>
      </c>
      <c r="H37" s="66">
        <v>0</v>
      </c>
      <c r="I37" s="68">
        <v>0</v>
      </c>
    </row>
    <row r="38" spans="1:9" ht="28.2">
      <c r="A38" s="61" t="s">
        <v>149</v>
      </c>
      <c r="B38" s="62">
        <v>904</v>
      </c>
      <c r="C38" s="63">
        <v>7</v>
      </c>
      <c r="D38" s="63">
        <v>5</v>
      </c>
      <c r="E38" s="64" t="s">
        <v>375</v>
      </c>
      <c r="F38" s="65" t="s">
        <v>0</v>
      </c>
      <c r="G38" s="66">
        <v>16</v>
      </c>
      <c r="H38" s="66">
        <v>0</v>
      </c>
      <c r="I38" s="68">
        <v>0</v>
      </c>
    </row>
    <row r="39" spans="1:9" ht="28.2">
      <c r="A39" s="61" t="s">
        <v>13</v>
      </c>
      <c r="B39" s="62">
        <v>904</v>
      </c>
      <c r="C39" s="63">
        <v>7</v>
      </c>
      <c r="D39" s="63">
        <v>5</v>
      </c>
      <c r="E39" s="64" t="s">
        <v>375</v>
      </c>
      <c r="F39" s="65" t="s">
        <v>10</v>
      </c>
      <c r="G39" s="66">
        <v>16</v>
      </c>
      <c r="H39" s="66">
        <v>0</v>
      </c>
      <c r="I39" s="68">
        <v>0</v>
      </c>
    </row>
    <row r="40" spans="1:9">
      <c r="A40" s="61" t="s">
        <v>498</v>
      </c>
      <c r="B40" s="62">
        <v>904</v>
      </c>
      <c r="C40" s="63">
        <v>8</v>
      </c>
      <c r="D40" s="63">
        <v>0</v>
      </c>
      <c r="E40" s="64" t="s">
        <v>0</v>
      </c>
      <c r="F40" s="65" t="s">
        <v>0</v>
      </c>
      <c r="G40" s="66">
        <v>32372</v>
      </c>
      <c r="H40" s="66">
        <v>6614</v>
      </c>
      <c r="I40" s="68">
        <v>0.2043123687137032</v>
      </c>
    </row>
    <row r="41" spans="1:9">
      <c r="A41" s="61" t="s">
        <v>72</v>
      </c>
      <c r="B41" s="62">
        <v>904</v>
      </c>
      <c r="C41" s="63">
        <v>8</v>
      </c>
      <c r="D41" s="63">
        <v>1</v>
      </c>
      <c r="E41" s="64" t="s">
        <v>0</v>
      </c>
      <c r="F41" s="65" t="s">
        <v>0</v>
      </c>
      <c r="G41" s="66">
        <v>31224.3</v>
      </c>
      <c r="H41" s="66">
        <v>6355.2</v>
      </c>
      <c r="I41" s="68">
        <v>0.20353378618575918</v>
      </c>
    </row>
    <row r="42" spans="1:9" ht="45.75" customHeight="1">
      <c r="A42" s="61" t="s">
        <v>406</v>
      </c>
      <c r="B42" s="62">
        <v>904</v>
      </c>
      <c r="C42" s="63">
        <v>8</v>
      </c>
      <c r="D42" s="63">
        <v>1</v>
      </c>
      <c r="E42" s="64" t="s">
        <v>405</v>
      </c>
      <c r="F42" s="65" t="s">
        <v>0</v>
      </c>
      <c r="G42" s="66">
        <v>30629.3</v>
      </c>
      <c r="H42" s="66">
        <v>6355.2</v>
      </c>
      <c r="I42" s="68">
        <v>0.20748760174081679</v>
      </c>
    </row>
    <row r="43" spans="1:9" ht="55.8">
      <c r="A43" s="61" t="s">
        <v>404</v>
      </c>
      <c r="B43" s="62">
        <v>904</v>
      </c>
      <c r="C43" s="63">
        <v>8</v>
      </c>
      <c r="D43" s="63">
        <v>1</v>
      </c>
      <c r="E43" s="64" t="s">
        <v>403</v>
      </c>
      <c r="F43" s="65" t="s">
        <v>0</v>
      </c>
      <c r="G43" s="66">
        <v>30629.3</v>
      </c>
      <c r="H43" s="66">
        <v>6355.2</v>
      </c>
      <c r="I43" s="68">
        <v>0.20748760174081679</v>
      </c>
    </row>
    <row r="44" spans="1:9">
      <c r="A44" s="61" t="s">
        <v>402</v>
      </c>
      <c r="B44" s="62">
        <v>904</v>
      </c>
      <c r="C44" s="63">
        <v>8</v>
      </c>
      <c r="D44" s="63">
        <v>1</v>
      </c>
      <c r="E44" s="64" t="s">
        <v>401</v>
      </c>
      <c r="F44" s="65" t="s">
        <v>0</v>
      </c>
      <c r="G44" s="66">
        <v>1864.9</v>
      </c>
      <c r="H44" s="66">
        <v>450.4</v>
      </c>
      <c r="I44" s="68">
        <v>0.24151429031047239</v>
      </c>
    </row>
    <row r="45" spans="1:9" ht="28.2">
      <c r="A45" s="61" t="s">
        <v>147</v>
      </c>
      <c r="B45" s="62">
        <v>904</v>
      </c>
      <c r="C45" s="63">
        <v>8</v>
      </c>
      <c r="D45" s="63">
        <v>1</v>
      </c>
      <c r="E45" s="64" t="s">
        <v>399</v>
      </c>
      <c r="F45" s="65" t="s">
        <v>0</v>
      </c>
      <c r="G45" s="66">
        <v>1813.4</v>
      </c>
      <c r="H45" s="66">
        <v>450.4</v>
      </c>
      <c r="I45" s="68">
        <v>0.24837322157273628</v>
      </c>
    </row>
    <row r="46" spans="1:9" ht="74.25" customHeight="1">
      <c r="A46" s="61" t="s">
        <v>30</v>
      </c>
      <c r="B46" s="62">
        <v>904</v>
      </c>
      <c r="C46" s="63">
        <v>8</v>
      </c>
      <c r="D46" s="63">
        <v>1</v>
      </c>
      <c r="E46" s="64" t="s">
        <v>399</v>
      </c>
      <c r="F46" s="65" t="s">
        <v>29</v>
      </c>
      <c r="G46" s="66">
        <v>1570.4</v>
      </c>
      <c r="H46" s="66">
        <v>398.8</v>
      </c>
      <c r="I46" s="68">
        <v>0.25394803871625066</v>
      </c>
    </row>
    <row r="47" spans="1:9" ht="28.2">
      <c r="A47" s="61" t="s">
        <v>13</v>
      </c>
      <c r="B47" s="62">
        <v>904</v>
      </c>
      <c r="C47" s="63">
        <v>8</v>
      </c>
      <c r="D47" s="63">
        <v>1</v>
      </c>
      <c r="E47" s="64" t="s">
        <v>399</v>
      </c>
      <c r="F47" s="65" t="s">
        <v>10</v>
      </c>
      <c r="G47" s="66">
        <v>235.6</v>
      </c>
      <c r="H47" s="66">
        <v>51.6</v>
      </c>
      <c r="I47" s="68">
        <v>0.21901528013582344</v>
      </c>
    </row>
    <row r="48" spans="1:9">
      <c r="A48" s="61" t="s">
        <v>4</v>
      </c>
      <c r="B48" s="62">
        <v>904</v>
      </c>
      <c r="C48" s="63">
        <v>8</v>
      </c>
      <c r="D48" s="63">
        <v>1</v>
      </c>
      <c r="E48" s="64" t="s">
        <v>399</v>
      </c>
      <c r="F48" s="65" t="s">
        <v>1</v>
      </c>
      <c r="G48" s="66">
        <v>7.4</v>
      </c>
      <c r="H48" s="66">
        <v>0</v>
      </c>
      <c r="I48" s="68">
        <v>0</v>
      </c>
    </row>
    <row r="49" spans="1:9" ht="28.2">
      <c r="A49" s="61" t="s">
        <v>132</v>
      </c>
      <c r="B49" s="62">
        <v>904</v>
      </c>
      <c r="C49" s="63">
        <v>8</v>
      </c>
      <c r="D49" s="63">
        <v>1</v>
      </c>
      <c r="E49" s="64" t="s">
        <v>398</v>
      </c>
      <c r="F49" s="65" t="s">
        <v>0</v>
      </c>
      <c r="G49" s="66">
        <v>51.5</v>
      </c>
      <c r="H49" s="66">
        <v>0</v>
      </c>
      <c r="I49" s="68">
        <v>0</v>
      </c>
    </row>
    <row r="50" spans="1:9" ht="28.2">
      <c r="A50" s="61" t="s">
        <v>13</v>
      </c>
      <c r="B50" s="62">
        <v>904</v>
      </c>
      <c r="C50" s="63">
        <v>8</v>
      </c>
      <c r="D50" s="63">
        <v>1</v>
      </c>
      <c r="E50" s="64" t="s">
        <v>398</v>
      </c>
      <c r="F50" s="65" t="s">
        <v>10</v>
      </c>
      <c r="G50" s="66">
        <v>51.5</v>
      </c>
      <c r="H50" s="66">
        <v>0</v>
      </c>
      <c r="I50" s="68">
        <v>0</v>
      </c>
    </row>
    <row r="51" spans="1:9" ht="28.2">
      <c r="A51" s="61" t="s">
        <v>397</v>
      </c>
      <c r="B51" s="62">
        <v>904</v>
      </c>
      <c r="C51" s="63">
        <v>8</v>
      </c>
      <c r="D51" s="63">
        <v>1</v>
      </c>
      <c r="E51" s="64" t="s">
        <v>396</v>
      </c>
      <c r="F51" s="65" t="s">
        <v>0</v>
      </c>
      <c r="G51" s="66">
        <v>19329.7</v>
      </c>
      <c r="H51" s="66">
        <v>3914.4</v>
      </c>
      <c r="I51" s="68">
        <v>0.20250702287153965</v>
      </c>
    </row>
    <row r="52" spans="1:9" ht="28.2">
      <c r="A52" s="61" t="s">
        <v>395</v>
      </c>
      <c r="B52" s="62">
        <v>904</v>
      </c>
      <c r="C52" s="63">
        <v>8</v>
      </c>
      <c r="D52" s="63">
        <v>1</v>
      </c>
      <c r="E52" s="64" t="s">
        <v>394</v>
      </c>
      <c r="F52" s="65" t="s">
        <v>0</v>
      </c>
      <c r="G52" s="66">
        <v>800</v>
      </c>
      <c r="H52" s="66">
        <v>0</v>
      </c>
      <c r="I52" s="68">
        <v>0</v>
      </c>
    </row>
    <row r="53" spans="1:9" ht="28.2">
      <c r="A53" s="61" t="s">
        <v>13</v>
      </c>
      <c r="B53" s="62">
        <v>904</v>
      </c>
      <c r="C53" s="63">
        <v>8</v>
      </c>
      <c r="D53" s="63">
        <v>1</v>
      </c>
      <c r="E53" s="64" t="s">
        <v>394</v>
      </c>
      <c r="F53" s="65" t="s">
        <v>10</v>
      </c>
      <c r="G53" s="66">
        <v>800</v>
      </c>
      <c r="H53" s="66">
        <v>0</v>
      </c>
      <c r="I53" s="68">
        <v>0</v>
      </c>
    </row>
    <row r="54" spans="1:9" ht="28.2">
      <c r="A54" s="61" t="s">
        <v>147</v>
      </c>
      <c r="B54" s="62">
        <v>904</v>
      </c>
      <c r="C54" s="63">
        <v>8</v>
      </c>
      <c r="D54" s="63">
        <v>1</v>
      </c>
      <c r="E54" s="64" t="s">
        <v>392</v>
      </c>
      <c r="F54" s="65" t="s">
        <v>0</v>
      </c>
      <c r="G54" s="66">
        <v>15466.1</v>
      </c>
      <c r="H54" s="66">
        <v>3914.4</v>
      </c>
      <c r="I54" s="68">
        <v>0.25309547979128544</v>
      </c>
    </row>
    <row r="55" spans="1:9" ht="74.25" customHeight="1">
      <c r="A55" s="61" t="s">
        <v>30</v>
      </c>
      <c r="B55" s="62">
        <v>904</v>
      </c>
      <c r="C55" s="63">
        <v>8</v>
      </c>
      <c r="D55" s="63">
        <v>1</v>
      </c>
      <c r="E55" s="64" t="s">
        <v>392</v>
      </c>
      <c r="F55" s="65" t="s">
        <v>29</v>
      </c>
      <c r="G55" s="66">
        <v>13509.2</v>
      </c>
      <c r="H55" s="66">
        <v>3318.7</v>
      </c>
      <c r="I55" s="68">
        <v>0.24566221537914901</v>
      </c>
    </row>
    <row r="56" spans="1:9" ht="28.2">
      <c r="A56" s="61" t="s">
        <v>13</v>
      </c>
      <c r="B56" s="62">
        <v>904</v>
      </c>
      <c r="C56" s="63">
        <v>8</v>
      </c>
      <c r="D56" s="63">
        <v>1</v>
      </c>
      <c r="E56" s="64" t="s">
        <v>392</v>
      </c>
      <c r="F56" s="65" t="s">
        <v>10</v>
      </c>
      <c r="G56" s="66">
        <v>1943.8</v>
      </c>
      <c r="H56" s="66">
        <v>595.70000000000005</v>
      </c>
      <c r="I56" s="68">
        <v>0.30646157012038278</v>
      </c>
    </row>
    <row r="57" spans="1:9">
      <c r="A57" s="61" t="s">
        <v>4</v>
      </c>
      <c r="B57" s="62">
        <v>904</v>
      </c>
      <c r="C57" s="63">
        <v>8</v>
      </c>
      <c r="D57" s="63">
        <v>1</v>
      </c>
      <c r="E57" s="64" t="s">
        <v>392</v>
      </c>
      <c r="F57" s="65" t="s">
        <v>1</v>
      </c>
      <c r="G57" s="66">
        <v>13.1</v>
      </c>
      <c r="H57" s="66">
        <v>0</v>
      </c>
      <c r="I57" s="68">
        <v>0</v>
      </c>
    </row>
    <row r="58" spans="1:9" ht="69.599999999999994">
      <c r="A58" s="61" t="s">
        <v>391</v>
      </c>
      <c r="B58" s="62">
        <v>904</v>
      </c>
      <c r="C58" s="63">
        <v>8</v>
      </c>
      <c r="D58" s="63">
        <v>1</v>
      </c>
      <c r="E58" s="64" t="s">
        <v>390</v>
      </c>
      <c r="F58" s="65" t="s">
        <v>0</v>
      </c>
      <c r="G58" s="66">
        <v>203.4</v>
      </c>
      <c r="H58" s="66">
        <v>0</v>
      </c>
      <c r="I58" s="68">
        <v>0</v>
      </c>
    </row>
    <row r="59" spans="1:9" ht="28.2">
      <c r="A59" s="61" t="s">
        <v>13</v>
      </c>
      <c r="B59" s="62">
        <v>904</v>
      </c>
      <c r="C59" s="63">
        <v>8</v>
      </c>
      <c r="D59" s="63">
        <v>1</v>
      </c>
      <c r="E59" s="64" t="s">
        <v>390</v>
      </c>
      <c r="F59" s="65" t="s">
        <v>10</v>
      </c>
      <c r="G59" s="66">
        <v>203.4</v>
      </c>
      <c r="H59" s="66">
        <v>0</v>
      </c>
      <c r="I59" s="68">
        <v>0</v>
      </c>
    </row>
    <row r="60" spans="1:9" ht="110.25" customHeight="1">
      <c r="A60" s="61" t="s">
        <v>389</v>
      </c>
      <c r="B60" s="62">
        <v>904</v>
      </c>
      <c r="C60" s="63">
        <v>8</v>
      </c>
      <c r="D60" s="63">
        <v>1</v>
      </c>
      <c r="E60" s="64" t="s">
        <v>388</v>
      </c>
      <c r="F60" s="65" t="s">
        <v>0</v>
      </c>
      <c r="G60" s="66">
        <v>1769.9</v>
      </c>
      <c r="H60" s="66">
        <v>0</v>
      </c>
      <c r="I60" s="68">
        <v>0</v>
      </c>
    </row>
    <row r="61" spans="1:9" ht="28.2">
      <c r="A61" s="61" t="s">
        <v>13</v>
      </c>
      <c r="B61" s="62">
        <v>904</v>
      </c>
      <c r="C61" s="63">
        <v>8</v>
      </c>
      <c r="D61" s="63">
        <v>1</v>
      </c>
      <c r="E61" s="64" t="s">
        <v>388</v>
      </c>
      <c r="F61" s="65" t="s">
        <v>10</v>
      </c>
      <c r="G61" s="66">
        <v>1769.9</v>
      </c>
      <c r="H61" s="66">
        <v>0</v>
      </c>
      <c r="I61" s="68">
        <v>0</v>
      </c>
    </row>
    <row r="62" spans="1:9" ht="28.2">
      <c r="A62" s="61" t="s">
        <v>132</v>
      </c>
      <c r="B62" s="62">
        <v>904</v>
      </c>
      <c r="C62" s="63">
        <v>8</v>
      </c>
      <c r="D62" s="63">
        <v>1</v>
      </c>
      <c r="E62" s="64" t="s">
        <v>387</v>
      </c>
      <c r="F62" s="65" t="s">
        <v>0</v>
      </c>
      <c r="G62" s="66">
        <v>1090.3</v>
      </c>
      <c r="H62" s="66">
        <v>0</v>
      </c>
      <c r="I62" s="68">
        <v>0</v>
      </c>
    </row>
    <row r="63" spans="1:9" ht="28.2">
      <c r="A63" s="61" t="s">
        <v>13</v>
      </c>
      <c r="B63" s="62">
        <v>904</v>
      </c>
      <c r="C63" s="63">
        <v>8</v>
      </c>
      <c r="D63" s="63">
        <v>1</v>
      </c>
      <c r="E63" s="64" t="s">
        <v>387</v>
      </c>
      <c r="F63" s="65" t="s">
        <v>10</v>
      </c>
      <c r="G63" s="66">
        <v>1090.3</v>
      </c>
      <c r="H63" s="66">
        <v>0</v>
      </c>
      <c r="I63" s="68">
        <v>0</v>
      </c>
    </row>
    <row r="64" spans="1:9" ht="28.2">
      <c r="A64" s="61" t="s">
        <v>386</v>
      </c>
      <c r="B64" s="62">
        <v>904</v>
      </c>
      <c r="C64" s="63">
        <v>8</v>
      </c>
      <c r="D64" s="63">
        <v>1</v>
      </c>
      <c r="E64" s="64" t="s">
        <v>385</v>
      </c>
      <c r="F64" s="65" t="s">
        <v>0</v>
      </c>
      <c r="G64" s="66">
        <v>9434.7000000000007</v>
      </c>
      <c r="H64" s="66">
        <v>1990.4</v>
      </c>
      <c r="I64" s="68">
        <v>0.21096590246642713</v>
      </c>
    </row>
    <row r="65" spans="1:9" ht="42">
      <c r="A65" s="61" t="s">
        <v>384</v>
      </c>
      <c r="B65" s="62">
        <v>904</v>
      </c>
      <c r="C65" s="63">
        <v>8</v>
      </c>
      <c r="D65" s="63">
        <v>1</v>
      </c>
      <c r="E65" s="64" t="s">
        <v>383</v>
      </c>
      <c r="F65" s="65" t="s">
        <v>0</v>
      </c>
      <c r="G65" s="66">
        <v>222</v>
      </c>
      <c r="H65" s="66">
        <v>0</v>
      </c>
      <c r="I65" s="68">
        <v>0</v>
      </c>
    </row>
    <row r="66" spans="1:9" ht="28.2">
      <c r="A66" s="61" t="s">
        <v>13</v>
      </c>
      <c r="B66" s="62">
        <v>904</v>
      </c>
      <c r="C66" s="63">
        <v>8</v>
      </c>
      <c r="D66" s="63">
        <v>1</v>
      </c>
      <c r="E66" s="64" t="s">
        <v>383</v>
      </c>
      <c r="F66" s="65" t="s">
        <v>10</v>
      </c>
      <c r="G66" s="66">
        <v>222</v>
      </c>
      <c r="H66" s="66">
        <v>0</v>
      </c>
      <c r="I66" s="68">
        <v>0</v>
      </c>
    </row>
    <row r="67" spans="1:9" ht="28.2">
      <c r="A67" s="61" t="s">
        <v>147</v>
      </c>
      <c r="B67" s="62">
        <v>904</v>
      </c>
      <c r="C67" s="63">
        <v>8</v>
      </c>
      <c r="D67" s="63">
        <v>1</v>
      </c>
      <c r="E67" s="64" t="s">
        <v>381</v>
      </c>
      <c r="F67" s="65" t="s">
        <v>0</v>
      </c>
      <c r="G67" s="66">
        <v>9031.2000000000007</v>
      </c>
      <c r="H67" s="66">
        <v>1990.4</v>
      </c>
      <c r="I67" s="68">
        <v>0.22039153157941357</v>
      </c>
    </row>
    <row r="68" spans="1:9" ht="74.25" customHeight="1">
      <c r="A68" s="61" t="s">
        <v>30</v>
      </c>
      <c r="B68" s="62">
        <v>904</v>
      </c>
      <c r="C68" s="63">
        <v>8</v>
      </c>
      <c r="D68" s="63">
        <v>1</v>
      </c>
      <c r="E68" s="64" t="s">
        <v>381</v>
      </c>
      <c r="F68" s="65" t="s">
        <v>29</v>
      </c>
      <c r="G68" s="66">
        <v>8019.2</v>
      </c>
      <c r="H68" s="66">
        <v>1692.2</v>
      </c>
      <c r="I68" s="68">
        <v>0.2110185554668795</v>
      </c>
    </row>
    <row r="69" spans="1:9" ht="28.2">
      <c r="A69" s="61" t="s">
        <v>13</v>
      </c>
      <c r="B69" s="62">
        <v>904</v>
      </c>
      <c r="C69" s="63">
        <v>8</v>
      </c>
      <c r="D69" s="63">
        <v>1</v>
      </c>
      <c r="E69" s="64" t="s">
        <v>381</v>
      </c>
      <c r="F69" s="65" t="s">
        <v>10</v>
      </c>
      <c r="G69" s="66">
        <v>984.6</v>
      </c>
      <c r="H69" s="66">
        <v>298.2</v>
      </c>
      <c r="I69" s="68">
        <v>0.30286410725167578</v>
      </c>
    </row>
    <row r="70" spans="1:9">
      <c r="A70" s="61" t="s">
        <v>4</v>
      </c>
      <c r="B70" s="62">
        <v>904</v>
      </c>
      <c r="C70" s="63">
        <v>8</v>
      </c>
      <c r="D70" s="63">
        <v>1</v>
      </c>
      <c r="E70" s="64" t="s">
        <v>381</v>
      </c>
      <c r="F70" s="65" t="s">
        <v>1</v>
      </c>
      <c r="G70" s="66">
        <v>27.4</v>
      </c>
      <c r="H70" s="66">
        <v>0.1</v>
      </c>
      <c r="I70" s="68">
        <v>3.6496350364963507E-3</v>
      </c>
    </row>
    <row r="71" spans="1:9" ht="28.2">
      <c r="A71" s="61" t="s">
        <v>132</v>
      </c>
      <c r="B71" s="62">
        <v>904</v>
      </c>
      <c r="C71" s="63">
        <v>8</v>
      </c>
      <c r="D71" s="63">
        <v>1</v>
      </c>
      <c r="E71" s="64" t="s">
        <v>380</v>
      </c>
      <c r="F71" s="65" t="s">
        <v>0</v>
      </c>
      <c r="G71" s="66">
        <v>181.5</v>
      </c>
      <c r="H71" s="66">
        <v>0</v>
      </c>
      <c r="I71" s="68">
        <v>0</v>
      </c>
    </row>
    <row r="72" spans="1:9" ht="28.2">
      <c r="A72" s="61" t="s">
        <v>13</v>
      </c>
      <c r="B72" s="62">
        <v>904</v>
      </c>
      <c r="C72" s="63">
        <v>8</v>
      </c>
      <c r="D72" s="63">
        <v>1</v>
      </c>
      <c r="E72" s="64" t="s">
        <v>380</v>
      </c>
      <c r="F72" s="65" t="s">
        <v>10</v>
      </c>
      <c r="G72" s="66">
        <v>181.5</v>
      </c>
      <c r="H72" s="66">
        <v>0</v>
      </c>
      <c r="I72" s="68">
        <v>0</v>
      </c>
    </row>
    <row r="73" spans="1:9" ht="62.25" customHeight="1">
      <c r="A73" s="61" t="s">
        <v>366</v>
      </c>
      <c r="B73" s="62">
        <v>904</v>
      </c>
      <c r="C73" s="63">
        <v>8</v>
      </c>
      <c r="D73" s="63">
        <v>1</v>
      </c>
      <c r="E73" s="64" t="s">
        <v>365</v>
      </c>
      <c r="F73" s="65" t="s">
        <v>0</v>
      </c>
      <c r="G73" s="66">
        <v>385</v>
      </c>
      <c r="H73" s="66">
        <v>0</v>
      </c>
      <c r="I73" s="68">
        <v>0</v>
      </c>
    </row>
    <row r="74" spans="1:9" ht="62.25" customHeight="1">
      <c r="A74" s="61" t="s">
        <v>342</v>
      </c>
      <c r="B74" s="62">
        <v>904</v>
      </c>
      <c r="C74" s="63">
        <v>8</v>
      </c>
      <c r="D74" s="63">
        <v>1</v>
      </c>
      <c r="E74" s="64" t="s">
        <v>341</v>
      </c>
      <c r="F74" s="65" t="s">
        <v>0</v>
      </c>
      <c r="G74" s="66">
        <v>385</v>
      </c>
      <c r="H74" s="66">
        <v>0</v>
      </c>
      <c r="I74" s="68">
        <v>0</v>
      </c>
    </row>
    <row r="75" spans="1:9" ht="55.8">
      <c r="A75" s="61" t="s">
        <v>340</v>
      </c>
      <c r="B75" s="62">
        <v>904</v>
      </c>
      <c r="C75" s="63">
        <v>8</v>
      </c>
      <c r="D75" s="63">
        <v>1</v>
      </c>
      <c r="E75" s="64" t="s">
        <v>339</v>
      </c>
      <c r="F75" s="65" t="s">
        <v>0</v>
      </c>
      <c r="G75" s="66">
        <v>385</v>
      </c>
      <c r="H75" s="66">
        <v>0</v>
      </c>
      <c r="I75" s="68">
        <v>0</v>
      </c>
    </row>
    <row r="76" spans="1:9" ht="69.599999999999994">
      <c r="A76" s="61" t="s">
        <v>332</v>
      </c>
      <c r="B76" s="62">
        <v>904</v>
      </c>
      <c r="C76" s="63">
        <v>8</v>
      </c>
      <c r="D76" s="63">
        <v>1</v>
      </c>
      <c r="E76" s="64" t="s">
        <v>335</v>
      </c>
      <c r="F76" s="65" t="s">
        <v>0</v>
      </c>
      <c r="G76" s="66">
        <v>385</v>
      </c>
      <c r="H76" s="66">
        <v>0</v>
      </c>
      <c r="I76" s="68">
        <v>0</v>
      </c>
    </row>
    <row r="77" spans="1:9" ht="28.2">
      <c r="A77" s="61" t="s">
        <v>13</v>
      </c>
      <c r="B77" s="62">
        <v>904</v>
      </c>
      <c r="C77" s="63">
        <v>8</v>
      </c>
      <c r="D77" s="63">
        <v>1</v>
      </c>
      <c r="E77" s="64" t="s">
        <v>335</v>
      </c>
      <c r="F77" s="65" t="s">
        <v>10</v>
      </c>
      <c r="G77" s="66">
        <v>385</v>
      </c>
      <c r="H77" s="66">
        <v>0</v>
      </c>
      <c r="I77" s="68">
        <v>0</v>
      </c>
    </row>
    <row r="78" spans="1:9" ht="45" customHeight="1">
      <c r="A78" s="61" t="s">
        <v>79</v>
      </c>
      <c r="B78" s="62">
        <v>904</v>
      </c>
      <c r="C78" s="63">
        <v>8</v>
      </c>
      <c r="D78" s="63">
        <v>1</v>
      </c>
      <c r="E78" s="64" t="s">
        <v>78</v>
      </c>
      <c r="F78" s="65" t="s">
        <v>0</v>
      </c>
      <c r="G78" s="66">
        <v>210</v>
      </c>
      <c r="H78" s="66">
        <v>0</v>
      </c>
      <c r="I78" s="68">
        <v>0</v>
      </c>
    </row>
    <row r="79" spans="1:9" ht="63" customHeight="1">
      <c r="A79" s="61" t="s">
        <v>77</v>
      </c>
      <c r="B79" s="62">
        <v>904</v>
      </c>
      <c r="C79" s="63">
        <v>8</v>
      </c>
      <c r="D79" s="63">
        <v>1</v>
      </c>
      <c r="E79" s="64" t="s">
        <v>76</v>
      </c>
      <c r="F79" s="65" t="s">
        <v>0</v>
      </c>
      <c r="G79" s="66">
        <v>210</v>
      </c>
      <c r="H79" s="66">
        <v>0</v>
      </c>
      <c r="I79" s="68">
        <v>0</v>
      </c>
    </row>
    <row r="80" spans="1:9" ht="69.599999999999994">
      <c r="A80" s="61" t="s">
        <v>75</v>
      </c>
      <c r="B80" s="62">
        <v>904</v>
      </c>
      <c r="C80" s="63">
        <v>8</v>
      </c>
      <c r="D80" s="63">
        <v>1</v>
      </c>
      <c r="E80" s="64" t="s">
        <v>74</v>
      </c>
      <c r="F80" s="65" t="s">
        <v>0</v>
      </c>
      <c r="G80" s="66">
        <v>210</v>
      </c>
      <c r="H80" s="66">
        <v>0</v>
      </c>
      <c r="I80" s="68">
        <v>0</v>
      </c>
    </row>
    <row r="81" spans="1:9" ht="42">
      <c r="A81" s="61" t="s">
        <v>73</v>
      </c>
      <c r="B81" s="62">
        <v>904</v>
      </c>
      <c r="C81" s="63">
        <v>8</v>
      </c>
      <c r="D81" s="63">
        <v>1</v>
      </c>
      <c r="E81" s="64" t="s">
        <v>71</v>
      </c>
      <c r="F81" s="65" t="s">
        <v>0</v>
      </c>
      <c r="G81" s="66">
        <v>210</v>
      </c>
      <c r="H81" s="66">
        <v>0</v>
      </c>
      <c r="I81" s="68">
        <v>0</v>
      </c>
    </row>
    <row r="82" spans="1:9" ht="28.2">
      <c r="A82" s="61" t="s">
        <v>13</v>
      </c>
      <c r="B82" s="62">
        <v>904</v>
      </c>
      <c r="C82" s="63">
        <v>8</v>
      </c>
      <c r="D82" s="63">
        <v>1</v>
      </c>
      <c r="E82" s="64" t="s">
        <v>71</v>
      </c>
      <c r="F82" s="65" t="s">
        <v>10</v>
      </c>
      <c r="G82" s="66">
        <v>210</v>
      </c>
      <c r="H82" s="66">
        <v>0</v>
      </c>
      <c r="I82" s="68">
        <v>0</v>
      </c>
    </row>
    <row r="83" spans="1:9" ht="28.2">
      <c r="A83" s="61" t="s">
        <v>368</v>
      </c>
      <c r="B83" s="62">
        <v>904</v>
      </c>
      <c r="C83" s="63">
        <v>8</v>
      </c>
      <c r="D83" s="63">
        <v>4</v>
      </c>
      <c r="E83" s="64" t="s">
        <v>0</v>
      </c>
      <c r="F83" s="65" t="s">
        <v>0</v>
      </c>
      <c r="G83" s="66">
        <v>1147.7</v>
      </c>
      <c r="H83" s="66">
        <v>258.8</v>
      </c>
      <c r="I83" s="68">
        <v>0.22549446719526009</v>
      </c>
    </row>
    <row r="84" spans="1:9" ht="42.75" customHeight="1">
      <c r="A84" s="61" t="s">
        <v>406</v>
      </c>
      <c r="B84" s="62">
        <v>904</v>
      </c>
      <c r="C84" s="63">
        <v>8</v>
      </c>
      <c r="D84" s="63">
        <v>4</v>
      </c>
      <c r="E84" s="64" t="s">
        <v>405</v>
      </c>
      <c r="F84" s="65" t="s">
        <v>0</v>
      </c>
      <c r="G84" s="66">
        <v>1147.7</v>
      </c>
      <c r="H84" s="66">
        <v>258.8</v>
      </c>
      <c r="I84" s="68">
        <v>0.22549446719526009</v>
      </c>
    </row>
    <row r="85" spans="1:9" ht="44.25" customHeight="1">
      <c r="A85" s="61" t="s">
        <v>372</v>
      </c>
      <c r="B85" s="62">
        <v>904</v>
      </c>
      <c r="C85" s="63">
        <v>8</v>
      </c>
      <c r="D85" s="63">
        <v>4</v>
      </c>
      <c r="E85" s="64" t="s">
        <v>371</v>
      </c>
      <c r="F85" s="65" t="s">
        <v>0</v>
      </c>
      <c r="G85" s="66">
        <v>1147.7</v>
      </c>
      <c r="H85" s="66">
        <v>258.8</v>
      </c>
      <c r="I85" s="68">
        <v>0.22549446719526009</v>
      </c>
    </row>
    <row r="86" spans="1:9" ht="28.2">
      <c r="A86" s="61" t="s">
        <v>370</v>
      </c>
      <c r="B86" s="62">
        <v>904</v>
      </c>
      <c r="C86" s="63">
        <v>8</v>
      </c>
      <c r="D86" s="63">
        <v>4</v>
      </c>
      <c r="E86" s="64" t="s">
        <v>369</v>
      </c>
      <c r="F86" s="65" t="s">
        <v>0</v>
      </c>
      <c r="G86" s="66">
        <v>1147.7</v>
      </c>
      <c r="H86" s="66">
        <v>258.8</v>
      </c>
      <c r="I86" s="68">
        <v>0.22549446719526009</v>
      </c>
    </row>
    <row r="87" spans="1:9" ht="28.2">
      <c r="A87" s="61" t="s">
        <v>31</v>
      </c>
      <c r="B87" s="62">
        <v>904</v>
      </c>
      <c r="C87" s="63">
        <v>8</v>
      </c>
      <c r="D87" s="63">
        <v>4</v>
      </c>
      <c r="E87" s="64" t="s">
        <v>367</v>
      </c>
      <c r="F87" s="65" t="s">
        <v>0</v>
      </c>
      <c r="G87" s="66">
        <v>1147.7</v>
      </c>
      <c r="H87" s="66">
        <v>258.8</v>
      </c>
      <c r="I87" s="68">
        <v>0.22549446719526009</v>
      </c>
    </row>
    <row r="88" spans="1:9" ht="74.25" customHeight="1">
      <c r="A88" s="61" t="s">
        <v>30</v>
      </c>
      <c r="B88" s="62">
        <v>904</v>
      </c>
      <c r="C88" s="63">
        <v>8</v>
      </c>
      <c r="D88" s="63">
        <v>4</v>
      </c>
      <c r="E88" s="64" t="s">
        <v>367</v>
      </c>
      <c r="F88" s="65" t="s">
        <v>29</v>
      </c>
      <c r="G88" s="66">
        <v>1130</v>
      </c>
      <c r="H88" s="66">
        <v>258.8</v>
      </c>
      <c r="I88" s="68">
        <v>0.22902654867256639</v>
      </c>
    </row>
    <row r="89" spans="1:9" ht="28.2">
      <c r="A89" s="61" t="s">
        <v>13</v>
      </c>
      <c r="B89" s="62">
        <v>904</v>
      </c>
      <c r="C89" s="63">
        <v>8</v>
      </c>
      <c r="D89" s="63">
        <v>4</v>
      </c>
      <c r="E89" s="64" t="s">
        <v>367</v>
      </c>
      <c r="F89" s="65" t="s">
        <v>10</v>
      </c>
      <c r="G89" s="66">
        <v>17.7</v>
      </c>
      <c r="H89" s="66">
        <v>0</v>
      </c>
      <c r="I89" s="68">
        <v>0</v>
      </c>
    </row>
    <row r="90" spans="1:9" s="27" customFormat="1">
      <c r="A90" s="55" t="s">
        <v>497</v>
      </c>
      <c r="B90" s="56">
        <v>907</v>
      </c>
      <c r="C90" s="57">
        <v>0</v>
      </c>
      <c r="D90" s="57">
        <v>0</v>
      </c>
      <c r="E90" s="58" t="s">
        <v>0</v>
      </c>
      <c r="F90" s="59" t="s">
        <v>0</v>
      </c>
      <c r="G90" s="60">
        <v>748132.3</v>
      </c>
      <c r="H90" s="60">
        <v>155192.70000000001</v>
      </c>
      <c r="I90" s="67">
        <v>0.20744018136899048</v>
      </c>
    </row>
    <row r="91" spans="1:9">
      <c r="A91" s="61" t="s">
        <v>481</v>
      </c>
      <c r="B91" s="62">
        <v>907</v>
      </c>
      <c r="C91" s="63">
        <v>7</v>
      </c>
      <c r="D91" s="63">
        <v>0</v>
      </c>
      <c r="E91" s="64" t="s">
        <v>0</v>
      </c>
      <c r="F91" s="65" t="s">
        <v>0</v>
      </c>
      <c r="G91" s="66">
        <v>733424.9</v>
      </c>
      <c r="H91" s="66">
        <v>151714.20000000001</v>
      </c>
      <c r="I91" s="68">
        <v>0.20685717106141338</v>
      </c>
    </row>
    <row r="92" spans="1:9">
      <c r="A92" s="61" t="s">
        <v>338</v>
      </c>
      <c r="B92" s="62">
        <v>907</v>
      </c>
      <c r="C92" s="63">
        <v>7</v>
      </c>
      <c r="D92" s="63">
        <v>1</v>
      </c>
      <c r="E92" s="64" t="s">
        <v>0</v>
      </c>
      <c r="F92" s="65" t="s">
        <v>0</v>
      </c>
      <c r="G92" s="66">
        <v>212832.7</v>
      </c>
      <c r="H92" s="66">
        <v>46204</v>
      </c>
      <c r="I92" s="68">
        <v>0.21709070081806037</v>
      </c>
    </row>
    <row r="93" spans="1:9" ht="42">
      <c r="A93" s="61" t="s">
        <v>474</v>
      </c>
      <c r="B93" s="62">
        <v>907</v>
      </c>
      <c r="C93" s="63">
        <v>7</v>
      </c>
      <c r="D93" s="63">
        <v>1</v>
      </c>
      <c r="E93" s="64" t="s">
        <v>473</v>
      </c>
      <c r="F93" s="65" t="s">
        <v>0</v>
      </c>
      <c r="G93" s="66">
        <v>212223.1</v>
      </c>
      <c r="H93" s="66">
        <v>46204</v>
      </c>
      <c r="I93" s="68">
        <v>0.21771428275244306</v>
      </c>
    </row>
    <row r="94" spans="1:9" ht="42">
      <c r="A94" s="61" t="s">
        <v>472</v>
      </c>
      <c r="B94" s="62">
        <v>907</v>
      </c>
      <c r="C94" s="63">
        <v>7</v>
      </c>
      <c r="D94" s="63">
        <v>1</v>
      </c>
      <c r="E94" s="64" t="s">
        <v>471</v>
      </c>
      <c r="F94" s="65" t="s">
        <v>0</v>
      </c>
      <c r="G94" s="66">
        <v>212223.1</v>
      </c>
      <c r="H94" s="66">
        <v>46204</v>
      </c>
      <c r="I94" s="68">
        <v>0.21771428275244306</v>
      </c>
    </row>
    <row r="95" spans="1:9" ht="28.2">
      <c r="A95" s="61" t="s">
        <v>470</v>
      </c>
      <c r="B95" s="62">
        <v>907</v>
      </c>
      <c r="C95" s="63">
        <v>7</v>
      </c>
      <c r="D95" s="63">
        <v>1</v>
      </c>
      <c r="E95" s="64" t="s">
        <v>469</v>
      </c>
      <c r="F95" s="65" t="s">
        <v>0</v>
      </c>
      <c r="G95" s="66">
        <v>212223.1</v>
      </c>
      <c r="H95" s="66">
        <v>46204</v>
      </c>
      <c r="I95" s="68">
        <v>0.21771428275244306</v>
      </c>
    </row>
    <row r="96" spans="1:9" ht="28.2">
      <c r="A96" s="61" t="s">
        <v>431</v>
      </c>
      <c r="B96" s="62">
        <v>907</v>
      </c>
      <c r="C96" s="63">
        <v>7</v>
      </c>
      <c r="D96" s="63">
        <v>1</v>
      </c>
      <c r="E96" s="64" t="s">
        <v>468</v>
      </c>
      <c r="F96" s="65" t="s">
        <v>0</v>
      </c>
      <c r="G96" s="66">
        <v>1175</v>
      </c>
      <c r="H96" s="66">
        <v>57.7</v>
      </c>
      <c r="I96" s="68">
        <v>4.9106382978723405E-2</v>
      </c>
    </row>
    <row r="97" spans="1:9" ht="28.2">
      <c r="A97" s="61" t="s">
        <v>13</v>
      </c>
      <c r="B97" s="62">
        <v>907</v>
      </c>
      <c r="C97" s="63">
        <v>7</v>
      </c>
      <c r="D97" s="63">
        <v>1</v>
      </c>
      <c r="E97" s="64" t="s">
        <v>468</v>
      </c>
      <c r="F97" s="65" t="s">
        <v>10</v>
      </c>
      <c r="G97" s="66">
        <v>1175</v>
      </c>
      <c r="H97" s="66">
        <v>57.7</v>
      </c>
      <c r="I97" s="68">
        <v>4.9106382978723405E-2</v>
      </c>
    </row>
    <row r="98" spans="1:9" ht="28.2">
      <c r="A98" s="61" t="s">
        <v>410</v>
      </c>
      <c r="B98" s="62">
        <v>907</v>
      </c>
      <c r="C98" s="63">
        <v>7</v>
      </c>
      <c r="D98" s="63">
        <v>1</v>
      </c>
      <c r="E98" s="64" t="s">
        <v>467</v>
      </c>
      <c r="F98" s="65" t="s">
        <v>0</v>
      </c>
      <c r="G98" s="66">
        <v>91</v>
      </c>
      <c r="H98" s="66">
        <v>0</v>
      </c>
      <c r="I98" s="68">
        <v>0</v>
      </c>
    </row>
    <row r="99" spans="1:9" ht="28.2">
      <c r="A99" s="61" t="s">
        <v>13</v>
      </c>
      <c r="B99" s="62">
        <v>907</v>
      </c>
      <c r="C99" s="63">
        <v>7</v>
      </c>
      <c r="D99" s="63">
        <v>1</v>
      </c>
      <c r="E99" s="64" t="s">
        <v>467</v>
      </c>
      <c r="F99" s="65" t="s">
        <v>10</v>
      </c>
      <c r="G99" s="66">
        <v>91</v>
      </c>
      <c r="H99" s="66">
        <v>0</v>
      </c>
      <c r="I99" s="68">
        <v>0</v>
      </c>
    </row>
    <row r="100" spans="1:9" ht="28.2">
      <c r="A100" s="61" t="s">
        <v>147</v>
      </c>
      <c r="B100" s="62">
        <v>907</v>
      </c>
      <c r="C100" s="63">
        <v>7</v>
      </c>
      <c r="D100" s="63">
        <v>1</v>
      </c>
      <c r="E100" s="64" t="s">
        <v>465</v>
      </c>
      <c r="F100" s="65" t="s">
        <v>0</v>
      </c>
      <c r="G100" s="66">
        <v>35263</v>
      </c>
      <c r="H100" s="66">
        <v>9869.2000000000007</v>
      </c>
      <c r="I100" s="68">
        <v>0.27987408898845817</v>
      </c>
    </row>
    <row r="101" spans="1:9" ht="28.2">
      <c r="A101" s="61" t="s">
        <v>13</v>
      </c>
      <c r="B101" s="62">
        <v>907</v>
      </c>
      <c r="C101" s="63">
        <v>7</v>
      </c>
      <c r="D101" s="63">
        <v>1</v>
      </c>
      <c r="E101" s="64" t="s">
        <v>465</v>
      </c>
      <c r="F101" s="65" t="s">
        <v>10</v>
      </c>
      <c r="G101" s="66">
        <v>34409.4</v>
      </c>
      <c r="H101" s="66">
        <v>9754.2000000000007</v>
      </c>
      <c r="I101" s="68">
        <v>0.2834748644265811</v>
      </c>
    </row>
    <row r="102" spans="1:9" ht="28.2">
      <c r="A102" s="61" t="s">
        <v>87</v>
      </c>
      <c r="B102" s="62">
        <v>907</v>
      </c>
      <c r="C102" s="63">
        <v>7</v>
      </c>
      <c r="D102" s="63">
        <v>1</v>
      </c>
      <c r="E102" s="64" t="s">
        <v>465</v>
      </c>
      <c r="F102" s="65" t="s">
        <v>85</v>
      </c>
      <c r="G102" s="66">
        <v>130</v>
      </c>
      <c r="H102" s="66">
        <v>75</v>
      </c>
      <c r="I102" s="68">
        <v>0.57692307692307687</v>
      </c>
    </row>
    <row r="103" spans="1:9">
      <c r="A103" s="61" t="s">
        <v>4</v>
      </c>
      <c r="B103" s="62">
        <v>907</v>
      </c>
      <c r="C103" s="63">
        <v>7</v>
      </c>
      <c r="D103" s="63">
        <v>1</v>
      </c>
      <c r="E103" s="64" t="s">
        <v>465</v>
      </c>
      <c r="F103" s="65" t="s">
        <v>1</v>
      </c>
      <c r="G103" s="66">
        <v>723.6</v>
      </c>
      <c r="H103" s="66">
        <v>40</v>
      </c>
      <c r="I103" s="68">
        <v>5.5279159756771695E-2</v>
      </c>
    </row>
    <row r="104" spans="1:9" ht="78" customHeight="1">
      <c r="A104" s="61" t="s">
        <v>464</v>
      </c>
      <c r="B104" s="62">
        <v>907</v>
      </c>
      <c r="C104" s="63">
        <v>7</v>
      </c>
      <c r="D104" s="63">
        <v>1</v>
      </c>
      <c r="E104" s="64" t="s">
        <v>463</v>
      </c>
      <c r="F104" s="65" t="s">
        <v>0</v>
      </c>
      <c r="G104" s="66">
        <v>174046.9</v>
      </c>
      <c r="H104" s="66">
        <v>36277.1</v>
      </c>
      <c r="I104" s="68">
        <v>0.20843289940814802</v>
      </c>
    </row>
    <row r="105" spans="1:9" ht="74.25" customHeight="1">
      <c r="A105" s="61" t="s">
        <v>30</v>
      </c>
      <c r="B105" s="62">
        <v>907</v>
      </c>
      <c r="C105" s="63">
        <v>7</v>
      </c>
      <c r="D105" s="63">
        <v>1</v>
      </c>
      <c r="E105" s="64" t="s">
        <v>463</v>
      </c>
      <c r="F105" s="65" t="s">
        <v>29</v>
      </c>
      <c r="G105" s="66">
        <v>173035.9</v>
      </c>
      <c r="H105" s="66">
        <v>36275.300000000003</v>
      </c>
      <c r="I105" s="68">
        <v>0.20964031163475327</v>
      </c>
    </row>
    <row r="106" spans="1:9" ht="28.2">
      <c r="A106" s="61" t="s">
        <v>13</v>
      </c>
      <c r="B106" s="62">
        <v>907</v>
      </c>
      <c r="C106" s="63">
        <v>7</v>
      </c>
      <c r="D106" s="63">
        <v>1</v>
      </c>
      <c r="E106" s="64" t="s">
        <v>463</v>
      </c>
      <c r="F106" s="65" t="s">
        <v>10</v>
      </c>
      <c r="G106" s="66">
        <v>1011</v>
      </c>
      <c r="H106" s="66">
        <v>1.8</v>
      </c>
      <c r="I106" s="68">
        <v>1.7804154302670625E-3</v>
      </c>
    </row>
    <row r="107" spans="1:9" ht="78.75" customHeight="1">
      <c r="A107" s="61" t="s">
        <v>438</v>
      </c>
      <c r="B107" s="62">
        <v>907</v>
      </c>
      <c r="C107" s="63">
        <v>7</v>
      </c>
      <c r="D107" s="63">
        <v>1</v>
      </c>
      <c r="E107" s="64" t="s">
        <v>462</v>
      </c>
      <c r="F107" s="65" t="s">
        <v>0</v>
      </c>
      <c r="G107" s="66">
        <v>44</v>
      </c>
      <c r="H107" s="66">
        <v>0</v>
      </c>
      <c r="I107" s="68">
        <v>0</v>
      </c>
    </row>
    <row r="108" spans="1:9" ht="28.2">
      <c r="A108" s="61" t="s">
        <v>13</v>
      </c>
      <c r="B108" s="62">
        <v>907</v>
      </c>
      <c r="C108" s="63">
        <v>7</v>
      </c>
      <c r="D108" s="63">
        <v>1</v>
      </c>
      <c r="E108" s="64" t="s">
        <v>462</v>
      </c>
      <c r="F108" s="65" t="s">
        <v>10</v>
      </c>
      <c r="G108" s="66">
        <v>44</v>
      </c>
      <c r="H108" s="66">
        <v>0</v>
      </c>
      <c r="I108" s="68">
        <v>0</v>
      </c>
    </row>
    <row r="109" spans="1:9" ht="28.2">
      <c r="A109" s="61" t="s">
        <v>132</v>
      </c>
      <c r="B109" s="62">
        <v>907</v>
      </c>
      <c r="C109" s="63">
        <v>7</v>
      </c>
      <c r="D109" s="63">
        <v>1</v>
      </c>
      <c r="E109" s="64" t="s">
        <v>461</v>
      </c>
      <c r="F109" s="65" t="s">
        <v>0</v>
      </c>
      <c r="G109" s="66">
        <v>1603.2</v>
      </c>
      <c r="H109" s="66">
        <v>0</v>
      </c>
      <c r="I109" s="68">
        <v>0</v>
      </c>
    </row>
    <row r="110" spans="1:9" ht="28.2">
      <c r="A110" s="61" t="s">
        <v>13</v>
      </c>
      <c r="B110" s="62">
        <v>907</v>
      </c>
      <c r="C110" s="63">
        <v>7</v>
      </c>
      <c r="D110" s="63">
        <v>1</v>
      </c>
      <c r="E110" s="64" t="s">
        <v>461</v>
      </c>
      <c r="F110" s="65" t="s">
        <v>10</v>
      </c>
      <c r="G110" s="66">
        <v>1603.2</v>
      </c>
      <c r="H110" s="66">
        <v>0</v>
      </c>
      <c r="I110" s="68">
        <v>0</v>
      </c>
    </row>
    <row r="111" spans="1:9" ht="60" customHeight="1">
      <c r="A111" s="61" t="s">
        <v>366</v>
      </c>
      <c r="B111" s="62">
        <v>907</v>
      </c>
      <c r="C111" s="63">
        <v>7</v>
      </c>
      <c r="D111" s="63">
        <v>1</v>
      </c>
      <c r="E111" s="64" t="s">
        <v>365</v>
      </c>
      <c r="F111" s="65" t="s">
        <v>0</v>
      </c>
      <c r="G111" s="66">
        <v>609.6</v>
      </c>
      <c r="H111" s="66">
        <v>0</v>
      </c>
      <c r="I111" s="68">
        <v>0</v>
      </c>
    </row>
    <row r="112" spans="1:9" ht="60.75" customHeight="1">
      <c r="A112" s="61" t="s">
        <v>342</v>
      </c>
      <c r="B112" s="62">
        <v>907</v>
      </c>
      <c r="C112" s="63">
        <v>7</v>
      </c>
      <c r="D112" s="63">
        <v>1</v>
      </c>
      <c r="E112" s="64" t="s">
        <v>341</v>
      </c>
      <c r="F112" s="65" t="s">
        <v>0</v>
      </c>
      <c r="G112" s="66">
        <v>609.6</v>
      </c>
      <c r="H112" s="66">
        <v>0</v>
      </c>
      <c r="I112" s="68">
        <v>0</v>
      </c>
    </row>
    <row r="113" spans="1:9" ht="55.8">
      <c r="A113" s="61" t="s">
        <v>340</v>
      </c>
      <c r="B113" s="62">
        <v>907</v>
      </c>
      <c r="C113" s="63">
        <v>7</v>
      </c>
      <c r="D113" s="63">
        <v>1</v>
      </c>
      <c r="E113" s="64" t="s">
        <v>339</v>
      </c>
      <c r="F113" s="65" t="s">
        <v>0</v>
      </c>
      <c r="G113" s="66">
        <v>609.6</v>
      </c>
      <c r="H113" s="66">
        <v>0</v>
      </c>
      <c r="I113" s="68">
        <v>0</v>
      </c>
    </row>
    <row r="114" spans="1:9" ht="69.599999999999994">
      <c r="A114" s="61" t="s">
        <v>332</v>
      </c>
      <c r="B114" s="62">
        <v>907</v>
      </c>
      <c r="C114" s="63">
        <v>7</v>
      </c>
      <c r="D114" s="63">
        <v>1</v>
      </c>
      <c r="E114" s="64" t="s">
        <v>335</v>
      </c>
      <c r="F114" s="65" t="s">
        <v>0</v>
      </c>
      <c r="G114" s="66">
        <v>609.6</v>
      </c>
      <c r="H114" s="66">
        <v>0</v>
      </c>
      <c r="I114" s="68">
        <v>0</v>
      </c>
    </row>
    <row r="115" spans="1:9" ht="28.2">
      <c r="A115" s="61" t="s">
        <v>13</v>
      </c>
      <c r="B115" s="62">
        <v>907</v>
      </c>
      <c r="C115" s="63">
        <v>7</v>
      </c>
      <c r="D115" s="63">
        <v>1</v>
      </c>
      <c r="E115" s="64" t="s">
        <v>335</v>
      </c>
      <c r="F115" s="65" t="s">
        <v>10</v>
      </c>
      <c r="G115" s="66">
        <v>609.6</v>
      </c>
      <c r="H115" s="66">
        <v>0</v>
      </c>
      <c r="I115" s="68">
        <v>0</v>
      </c>
    </row>
    <row r="116" spans="1:9">
      <c r="A116" s="61" t="s">
        <v>337</v>
      </c>
      <c r="B116" s="62">
        <v>907</v>
      </c>
      <c r="C116" s="63">
        <v>7</v>
      </c>
      <c r="D116" s="63">
        <v>2</v>
      </c>
      <c r="E116" s="64" t="s">
        <v>0</v>
      </c>
      <c r="F116" s="65" t="s">
        <v>0</v>
      </c>
      <c r="G116" s="66">
        <v>469997.1</v>
      </c>
      <c r="H116" s="66">
        <v>94023.9</v>
      </c>
      <c r="I116" s="68">
        <v>0.20005208542776115</v>
      </c>
    </row>
    <row r="117" spans="1:9" ht="42">
      <c r="A117" s="61" t="s">
        <v>474</v>
      </c>
      <c r="B117" s="62">
        <v>907</v>
      </c>
      <c r="C117" s="63">
        <v>7</v>
      </c>
      <c r="D117" s="63">
        <v>2</v>
      </c>
      <c r="E117" s="64" t="s">
        <v>473</v>
      </c>
      <c r="F117" s="65" t="s">
        <v>0</v>
      </c>
      <c r="G117" s="66">
        <v>469939.1</v>
      </c>
      <c r="H117" s="66">
        <v>94023.9</v>
      </c>
      <c r="I117" s="68">
        <v>0.20007677590564393</v>
      </c>
    </row>
    <row r="118" spans="1:9" ht="42">
      <c r="A118" s="61" t="s">
        <v>472</v>
      </c>
      <c r="B118" s="62">
        <v>907</v>
      </c>
      <c r="C118" s="63">
        <v>7</v>
      </c>
      <c r="D118" s="63">
        <v>2</v>
      </c>
      <c r="E118" s="64" t="s">
        <v>471</v>
      </c>
      <c r="F118" s="65" t="s">
        <v>0</v>
      </c>
      <c r="G118" s="66">
        <v>469930.1</v>
      </c>
      <c r="H118" s="66">
        <v>94023.9</v>
      </c>
      <c r="I118" s="68">
        <v>0.20008060773293729</v>
      </c>
    </row>
    <row r="119" spans="1:9" ht="28.2">
      <c r="A119" s="61" t="s">
        <v>460</v>
      </c>
      <c r="B119" s="62">
        <v>907</v>
      </c>
      <c r="C119" s="63">
        <v>7</v>
      </c>
      <c r="D119" s="63">
        <v>2</v>
      </c>
      <c r="E119" s="64" t="s">
        <v>459</v>
      </c>
      <c r="F119" s="65" t="s">
        <v>0</v>
      </c>
      <c r="G119" s="66">
        <v>469930.1</v>
      </c>
      <c r="H119" s="66">
        <v>94023.9</v>
      </c>
      <c r="I119" s="68">
        <v>0.20008060773293729</v>
      </c>
    </row>
    <row r="120" spans="1:9" ht="28.2">
      <c r="A120" s="61" t="s">
        <v>431</v>
      </c>
      <c r="B120" s="62">
        <v>907</v>
      </c>
      <c r="C120" s="63">
        <v>7</v>
      </c>
      <c r="D120" s="63">
        <v>2</v>
      </c>
      <c r="E120" s="64" t="s">
        <v>458</v>
      </c>
      <c r="F120" s="65" t="s">
        <v>0</v>
      </c>
      <c r="G120" s="66">
        <v>2219</v>
      </c>
      <c r="H120" s="66">
        <v>138.9</v>
      </c>
      <c r="I120" s="68">
        <v>6.2595763857593509E-2</v>
      </c>
    </row>
    <row r="121" spans="1:9" ht="28.2">
      <c r="A121" s="61" t="s">
        <v>13</v>
      </c>
      <c r="B121" s="62">
        <v>907</v>
      </c>
      <c r="C121" s="63">
        <v>7</v>
      </c>
      <c r="D121" s="63">
        <v>2</v>
      </c>
      <c r="E121" s="64" t="s">
        <v>458</v>
      </c>
      <c r="F121" s="65" t="s">
        <v>10</v>
      </c>
      <c r="G121" s="66">
        <v>2219</v>
      </c>
      <c r="H121" s="66">
        <v>138.9</v>
      </c>
      <c r="I121" s="68">
        <v>6.2595763857593509E-2</v>
      </c>
    </row>
    <row r="122" spans="1:9" ht="28.2">
      <c r="A122" s="61" t="s">
        <v>395</v>
      </c>
      <c r="B122" s="62">
        <v>907</v>
      </c>
      <c r="C122" s="63">
        <v>7</v>
      </c>
      <c r="D122" s="63">
        <v>2</v>
      </c>
      <c r="E122" s="64" t="s">
        <v>457</v>
      </c>
      <c r="F122" s="65" t="s">
        <v>0</v>
      </c>
      <c r="G122" s="66">
        <v>2154.6</v>
      </c>
      <c r="H122" s="66">
        <v>0</v>
      </c>
      <c r="I122" s="68">
        <v>0</v>
      </c>
    </row>
    <row r="123" spans="1:9" ht="28.2">
      <c r="A123" s="61" t="s">
        <v>13</v>
      </c>
      <c r="B123" s="62">
        <v>907</v>
      </c>
      <c r="C123" s="63">
        <v>7</v>
      </c>
      <c r="D123" s="63">
        <v>2</v>
      </c>
      <c r="E123" s="64" t="s">
        <v>457</v>
      </c>
      <c r="F123" s="65" t="s">
        <v>10</v>
      </c>
      <c r="G123" s="66">
        <v>2154.6</v>
      </c>
      <c r="H123" s="66">
        <v>0</v>
      </c>
      <c r="I123" s="68">
        <v>0</v>
      </c>
    </row>
    <row r="124" spans="1:9" ht="28.2">
      <c r="A124" s="61" t="s">
        <v>410</v>
      </c>
      <c r="B124" s="62">
        <v>907</v>
      </c>
      <c r="C124" s="63">
        <v>7</v>
      </c>
      <c r="D124" s="63">
        <v>2</v>
      </c>
      <c r="E124" s="64" t="s">
        <v>456</v>
      </c>
      <c r="F124" s="65" t="s">
        <v>0</v>
      </c>
      <c r="G124" s="66">
        <v>198.7</v>
      </c>
      <c r="H124" s="66">
        <v>0</v>
      </c>
      <c r="I124" s="68">
        <v>0</v>
      </c>
    </row>
    <row r="125" spans="1:9" ht="28.2">
      <c r="A125" s="61" t="s">
        <v>13</v>
      </c>
      <c r="B125" s="62">
        <v>907</v>
      </c>
      <c r="C125" s="63">
        <v>7</v>
      </c>
      <c r="D125" s="63">
        <v>2</v>
      </c>
      <c r="E125" s="64" t="s">
        <v>456</v>
      </c>
      <c r="F125" s="65" t="s">
        <v>10</v>
      </c>
      <c r="G125" s="66">
        <v>198.7</v>
      </c>
      <c r="H125" s="66">
        <v>0</v>
      </c>
      <c r="I125" s="68">
        <v>0</v>
      </c>
    </row>
    <row r="126" spans="1:9" ht="28.2">
      <c r="A126" s="61" t="s">
        <v>455</v>
      </c>
      <c r="B126" s="62">
        <v>907</v>
      </c>
      <c r="C126" s="63">
        <v>7</v>
      </c>
      <c r="D126" s="63">
        <v>2</v>
      </c>
      <c r="E126" s="64" t="s">
        <v>454</v>
      </c>
      <c r="F126" s="65" t="s">
        <v>0</v>
      </c>
      <c r="G126" s="66">
        <v>8375.6</v>
      </c>
      <c r="H126" s="66">
        <v>2210.4</v>
      </c>
      <c r="I126" s="68">
        <v>0.2639094512631931</v>
      </c>
    </row>
    <row r="127" spans="1:9" ht="28.2">
      <c r="A127" s="61" t="s">
        <v>13</v>
      </c>
      <c r="B127" s="62">
        <v>907</v>
      </c>
      <c r="C127" s="63">
        <v>7</v>
      </c>
      <c r="D127" s="63">
        <v>2</v>
      </c>
      <c r="E127" s="64" t="s">
        <v>454</v>
      </c>
      <c r="F127" s="65" t="s">
        <v>10</v>
      </c>
      <c r="G127" s="66">
        <v>8375.6</v>
      </c>
      <c r="H127" s="66">
        <v>2210.4</v>
      </c>
      <c r="I127" s="68">
        <v>0.2639094512631931</v>
      </c>
    </row>
    <row r="128" spans="1:9" ht="28.2">
      <c r="A128" s="61" t="s">
        <v>453</v>
      </c>
      <c r="B128" s="62">
        <v>907</v>
      </c>
      <c r="C128" s="63">
        <v>7</v>
      </c>
      <c r="D128" s="63">
        <v>2</v>
      </c>
      <c r="E128" s="64" t="s">
        <v>452</v>
      </c>
      <c r="F128" s="65" t="s">
        <v>0</v>
      </c>
      <c r="G128" s="66">
        <v>100</v>
      </c>
      <c r="H128" s="66">
        <v>0</v>
      </c>
      <c r="I128" s="68">
        <v>0</v>
      </c>
    </row>
    <row r="129" spans="1:9" ht="74.25" customHeight="1">
      <c r="A129" s="61" t="s">
        <v>30</v>
      </c>
      <c r="B129" s="62">
        <v>907</v>
      </c>
      <c r="C129" s="63">
        <v>7</v>
      </c>
      <c r="D129" s="63">
        <v>2</v>
      </c>
      <c r="E129" s="64" t="s">
        <v>452</v>
      </c>
      <c r="F129" s="65" t="s">
        <v>29</v>
      </c>
      <c r="G129" s="66">
        <v>100</v>
      </c>
      <c r="H129" s="66">
        <v>0</v>
      </c>
      <c r="I129" s="68">
        <v>0</v>
      </c>
    </row>
    <row r="130" spans="1:9" ht="28.2">
      <c r="A130" s="61" t="s">
        <v>451</v>
      </c>
      <c r="B130" s="62">
        <v>907</v>
      </c>
      <c r="C130" s="63">
        <v>7</v>
      </c>
      <c r="D130" s="63">
        <v>2</v>
      </c>
      <c r="E130" s="64" t="s">
        <v>450</v>
      </c>
      <c r="F130" s="65" t="s">
        <v>0</v>
      </c>
      <c r="G130" s="66">
        <v>15</v>
      </c>
      <c r="H130" s="66">
        <v>0</v>
      </c>
      <c r="I130" s="68">
        <v>0</v>
      </c>
    </row>
    <row r="131" spans="1:9" ht="28.2">
      <c r="A131" s="61" t="s">
        <v>13</v>
      </c>
      <c r="B131" s="62">
        <v>907</v>
      </c>
      <c r="C131" s="63">
        <v>7</v>
      </c>
      <c r="D131" s="63">
        <v>2</v>
      </c>
      <c r="E131" s="64" t="s">
        <v>450</v>
      </c>
      <c r="F131" s="65" t="s">
        <v>10</v>
      </c>
      <c r="G131" s="66">
        <v>15</v>
      </c>
      <c r="H131" s="66">
        <v>0</v>
      </c>
      <c r="I131" s="68">
        <v>0</v>
      </c>
    </row>
    <row r="132" spans="1:9" ht="28.2">
      <c r="A132" s="61" t="s">
        <v>449</v>
      </c>
      <c r="B132" s="62">
        <v>907</v>
      </c>
      <c r="C132" s="63">
        <v>7</v>
      </c>
      <c r="D132" s="63">
        <v>2</v>
      </c>
      <c r="E132" s="64" t="s">
        <v>448</v>
      </c>
      <c r="F132" s="65" t="s">
        <v>0</v>
      </c>
      <c r="G132" s="66">
        <v>213.4</v>
      </c>
      <c r="H132" s="66">
        <v>0</v>
      </c>
      <c r="I132" s="68">
        <v>0</v>
      </c>
    </row>
    <row r="133" spans="1:9" ht="28.2">
      <c r="A133" s="61" t="s">
        <v>13</v>
      </c>
      <c r="B133" s="62">
        <v>907</v>
      </c>
      <c r="C133" s="63">
        <v>7</v>
      </c>
      <c r="D133" s="63">
        <v>2</v>
      </c>
      <c r="E133" s="64" t="s">
        <v>448</v>
      </c>
      <c r="F133" s="65" t="s">
        <v>10</v>
      </c>
      <c r="G133" s="66">
        <v>213.4</v>
      </c>
      <c r="H133" s="66">
        <v>0</v>
      </c>
      <c r="I133" s="68">
        <v>0</v>
      </c>
    </row>
    <row r="134" spans="1:9" ht="28.2">
      <c r="A134" s="61" t="s">
        <v>147</v>
      </c>
      <c r="B134" s="62">
        <v>907</v>
      </c>
      <c r="C134" s="63">
        <v>7</v>
      </c>
      <c r="D134" s="63">
        <v>2</v>
      </c>
      <c r="E134" s="64" t="s">
        <v>446</v>
      </c>
      <c r="F134" s="65" t="s">
        <v>0</v>
      </c>
      <c r="G134" s="66">
        <v>31115.1</v>
      </c>
      <c r="H134" s="66">
        <v>10996.7</v>
      </c>
      <c r="I134" s="68">
        <v>0.35342004364440421</v>
      </c>
    </row>
    <row r="135" spans="1:9" ht="28.2">
      <c r="A135" s="61" t="s">
        <v>13</v>
      </c>
      <c r="B135" s="62">
        <v>907</v>
      </c>
      <c r="C135" s="63">
        <v>7</v>
      </c>
      <c r="D135" s="63">
        <v>2</v>
      </c>
      <c r="E135" s="64" t="s">
        <v>446</v>
      </c>
      <c r="F135" s="65" t="s">
        <v>10</v>
      </c>
      <c r="G135" s="66">
        <v>28913.5</v>
      </c>
      <c r="H135" s="66">
        <v>10931.5</v>
      </c>
      <c r="I135" s="68">
        <v>0.37807598526639807</v>
      </c>
    </row>
    <row r="136" spans="1:9">
      <c r="A136" s="61" t="s">
        <v>4</v>
      </c>
      <c r="B136" s="62">
        <v>907</v>
      </c>
      <c r="C136" s="63">
        <v>7</v>
      </c>
      <c r="D136" s="63">
        <v>2</v>
      </c>
      <c r="E136" s="64" t="s">
        <v>446</v>
      </c>
      <c r="F136" s="65" t="s">
        <v>1</v>
      </c>
      <c r="G136" s="66">
        <v>2201.6</v>
      </c>
      <c r="H136" s="66">
        <v>65.3</v>
      </c>
      <c r="I136" s="68">
        <v>2.9660247093023256E-2</v>
      </c>
    </row>
    <row r="137" spans="1:9" ht="111">
      <c r="A137" s="61" t="s">
        <v>445</v>
      </c>
      <c r="B137" s="62">
        <v>907</v>
      </c>
      <c r="C137" s="63">
        <v>7</v>
      </c>
      <c r="D137" s="63">
        <v>2</v>
      </c>
      <c r="E137" s="64" t="s">
        <v>444</v>
      </c>
      <c r="F137" s="65" t="s">
        <v>0</v>
      </c>
      <c r="G137" s="66">
        <v>392390.6</v>
      </c>
      <c r="H137" s="66">
        <v>80677.8</v>
      </c>
      <c r="I137" s="68">
        <v>0.20560584274954602</v>
      </c>
    </row>
    <row r="138" spans="1:9" ht="74.25" customHeight="1">
      <c r="A138" s="61" t="s">
        <v>30</v>
      </c>
      <c r="B138" s="62">
        <v>907</v>
      </c>
      <c r="C138" s="63">
        <v>7</v>
      </c>
      <c r="D138" s="63">
        <v>2</v>
      </c>
      <c r="E138" s="64" t="s">
        <v>444</v>
      </c>
      <c r="F138" s="65" t="s">
        <v>29</v>
      </c>
      <c r="G138" s="66">
        <v>385269.3</v>
      </c>
      <c r="H138" s="66">
        <v>79500.100000000006</v>
      </c>
      <c r="I138" s="68">
        <v>0.20634942882809507</v>
      </c>
    </row>
    <row r="139" spans="1:9" ht="28.2">
      <c r="A139" s="61" t="s">
        <v>13</v>
      </c>
      <c r="B139" s="62">
        <v>907</v>
      </c>
      <c r="C139" s="63">
        <v>7</v>
      </c>
      <c r="D139" s="63">
        <v>2</v>
      </c>
      <c r="E139" s="64" t="s">
        <v>444</v>
      </c>
      <c r="F139" s="65" t="s">
        <v>10</v>
      </c>
      <c r="G139" s="66">
        <v>7121.3</v>
      </c>
      <c r="H139" s="66">
        <v>1177.7</v>
      </c>
      <c r="I139" s="68">
        <v>0.16537710811228287</v>
      </c>
    </row>
    <row r="140" spans="1:9" ht="42">
      <c r="A140" s="61" t="s">
        <v>440</v>
      </c>
      <c r="B140" s="62">
        <v>907</v>
      </c>
      <c r="C140" s="63">
        <v>7</v>
      </c>
      <c r="D140" s="63">
        <v>2</v>
      </c>
      <c r="E140" s="64" t="s">
        <v>439</v>
      </c>
      <c r="F140" s="65" t="s">
        <v>0</v>
      </c>
      <c r="G140" s="66">
        <v>28723.4</v>
      </c>
      <c r="H140" s="66">
        <v>0</v>
      </c>
      <c r="I140" s="68">
        <v>0</v>
      </c>
    </row>
    <row r="141" spans="1:9" ht="28.2">
      <c r="A141" s="61" t="s">
        <v>13</v>
      </c>
      <c r="B141" s="62">
        <v>907</v>
      </c>
      <c r="C141" s="63">
        <v>7</v>
      </c>
      <c r="D141" s="63">
        <v>2</v>
      </c>
      <c r="E141" s="64" t="s">
        <v>439</v>
      </c>
      <c r="F141" s="65" t="s">
        <v>10</v>
      </c>
      <c r="G141" s="66">
        <v>28723.4</v>
      </c>
      <c r="H141" s="66">
        <v>0</v>
      </c>
      <c r="I141" s="68">
        <v>0</v>
      </c>
    </row>
    <row r="142" spans="1:9" ht="80.25" customHeight="1">
      <c r="A142" s="61" t="s">
        <v>438</v>
      </c>
      <c r="B142" s="62">
        <v>907</v>
      </c>
      <c r="C142" s="63">
        <v>7</v>
      </c>
      <c r="D142" s="63">
        <v>2</v>
      </c>
      <c r="E142" s="64" t="s">
        <v>437</v>
      </c>
      <c r="F142" s="65" t="s">
        <v>0</v>
      </c>
      <c r="G142" s="66">
        <v>967.1</v>
      </c>
      <c r="H142" s="66">
        <v>0</v>
      </c>
      <c r="I142" s="68">
        <v>0</v>
      </c>
    </row>
    <row r="143" spans="1:9" ht="28.2">
      <c r="A143" s="61" t="s">
        <v>13</v>
      </c>
      <c r="B143" s="62">
        <v>907</v>
      </c>
      <c r="C143" s="63">
        <v>7</v>
      </c>
      <c r="D143" s="63">
        <v>2</v>
      </c>
      <c r="E143" s="64" t="s">
        <v>437</v>
      </c>
      <c r="F143" s="65" t="s">
        <v>10</v>
      </c>
      <c r="G143" s="66">
        <v>967.1</v>
      </c>
      <c r="H143" s="66">
        <v>0</v>
      </c>
      <c r="I143" s="68">
        <v>0</v>
      </c>
    </row>
    <row r="144" spans="1:9" ht="28.2">
      <c r="A144" s="61" t="s">
        <v>132</v>
      </c>
      <c r="B144" s="62">
        <v>907</v>
      </c>
      <c r="C144" s="63">
        <v>7</v>
      </c>
      <c r="D144" s="63">
        <v>2</v>
      </c>
      <c r="E144" s="64" t="s">
        <v>436</v>
      </c>
      <c r="F144" s="65" t="s">
        <v>0</v>
      </c>
      <c r="G144" s="66">
        <v>3357.6</v>
      </c>
      <c r="H144" s="66">
        <v>0</v>
      </c>
      <c r="I144" s="68">
        <v>0</v>
      </c>
    </row>
    <row r="145" spans="1:9" ht="28.2">
      <c r="A145" s="61" t="s">
        <v>13</v>
      </c>
      <c r="B145" s="62">
        <v>907</v>
      </c>
      <c r="C145" s="63">
        <v>7</v>
      </c>
      <c r="D145" s="63">
        <v>2</v>
      </c>
      <c r="E145" s="64" t="s">
        <v>436</v>
      </c>
      <c r="F145" s="65" t="s">
        <v>10</v>
      </c>
      <c r="G145" s="66">
        <v>3357.6</v>
      </c>
      <c r="H145" s="66">
        <v>0</v>
      </c>
      <c r="I145" s="68">
        <v>0</v>
      </c>
    </row>
    <row r="146" spans="1:9" ht="55.8">
      <c r="A146" s="61" t="s">
        <v>435</v>
      </c>
      <c r="B146" s="62">
        <v>907</v>
      </c>
      <c r="C146" s="63">
        <v>7</v>
      </c>
      <c r="D146" s="63">
        <v>2</v>
      </c>
      <c r="E146" s="64" t="s">
        <v>434</v>
      </c>
      <c r="F146" s="65" t="s">
        <v>0</v>
      </c>
      <c r="G146" s="66">
        <v>100</v>
      </c>
      <c r="H146" s="66">
        <v>0</v>
      </c>
      <c r="I146" s="68">
        <v>0</v>
      </c>
    </row>
    <row r="147" spans="1:9" ht="28.2">
      <c r="A147" s="61" t="s">
        <v>13</v>
      </c>
      <c r="B147" s="62">
        <v>907</v>
      </c>
      <c r="C147" s="63">
        <v>7</v>
      </c>
      <c r="D147" s="63">
        <v>2</v>
      </c>
      <c r="E147" s="64" t="s">
        <v>434</v>
      </c>
      <c r="F147" s="65" t="s">
        <v>10</v>
      </c>
      <c r="G147" s="66">
        <v>100</v>
      </c>
      <c r="H147" s="66">
        <v>0</v>
      </c>
      <c r="I147" s="68">
        <v>0</v>
      </c>
    </row>
    <row r="148" spans="1:9" ht="55.8">
      <c r="A148" s="61" t="s">
        <v>426</v>
      </c>
      <c r="B148" s="62">
        <v>907</v>
      </c>
      <c r="C148" s="63">
        <v>7</v>
      </c>
      <c r="D148" s="63">
        <v>2</v>
      </c>
      <c r="E148" s="64" t="s">
        <v>425</v>
      </c>
      <c r="F148" s="65" t="s">
        <v>0</v>
      </c>
      <c r="G148" s="66">
        <v>9</v>
      </c>
      <c r="H148" s="66">
        <v>0</v>
      </c>
      <c r="I148" s="68">
        <v>0</v>
      </c>
    </row>
    <row r="149" spans="1:9" ht="42">
      <c r="A149" s="61" t="s">
        <v>417</v>
      </c>
      <c r="B149" s="62">
        <v>907</v>
      </c>
      <c r="C149" s="63">
        <v>7</v>
      </c>
      <c r="D149" s="63">
        <v>2</v>
      </c>
      <c r="E149" s="64" t="s">
        <v>416</v>
      </c>
      <c r="F149" s="65" t="s">
        <v>0</v>
      </c>
      <c r="G149" s="66">
        <v>9</v>
      </c>
      <c r="H149" s="66">
        <v>0</v>
      </c>
      <c r="I149" s="68">
        <v>0</v>
      </c>
    </row>
    <row r="150" spans="1:9" ht="69.599999999999994">
      <c r="A150" s="61" t="s">
        <v>415</v>
      </c>
      <c r="B150" s="62">
        <v>907</v>
      </c>
      <c r="C150" s="63">
        <v>7</v>
      </c>
      <c r="D150" s="63">
        <v>2</v>
      </c>
      <c r="E150" s="64" t="s">
        <v>414</v>
      </c>
      <c r="F150" s="65" t="s">
        <v>0</v>
      </c>
      <c r="G150" s="66">
        <v>9</v>
      </c>
      <c r="H150" s="66">
        <v>0</v>
      </c>
      <c r="I150" s="68">
        <v>0</v>
      </c>
    </row>
    <row r="151" spans="1:9" ht="28.2">
      <c r="A151" s="61" t="s">
        <v>87</v>
      </c>
      <c r="B151" s="62">
        <v>907</v>
      </c>
      <c r="C151" s="63">
        <v>7</v>
      </c>
      <c r="D151" s="63">
        <v>2</v>
      </c>
      <c r="E151" s="64" t="s">
        <v>414</v>
      </c>
      <c r="F151" s="65" t="s">
        <v>85</v>
      </c>
      <c r="G151" s="66">
        <v>9</v>
      </c>
      <c r="H151" s="66">
        <v>0</v>
      </c>
      <c r="I151" s="68">
        <v>0</v>
      </c>
    </row>
    <row r="152" spans="1:9" ht="58.5" customHeight="1">
      <c r="A152" s="61" t="s">
        <v>366</v>
      </c>
      <c r="B152" s="62">
        <v>907</v>
      </c>
      <c r="C152" s="63">
        <v>7</v>
      </c>
      <c r="D152" s="63">
        <v>2</v>
      </c>
      <c r="E152" s="64" t="s">
        <v>365</v>
      </c>
      <c r="F152" s="65" t="s">
        <v>0</v>
      </c>
      <c r="G152" s="66">
        <v>58</v>
      </c>
      <c r="H152" s="66">
        <v>0</v>
      </c>
      <c r="I152" s="68">
        <v>0</v>
      </c>
    </row>
    <row r="153" spans="1:9" ht="63" customHeight="1">
      <c r="A153" s="61" t="s">
        <v>342</v>
      </c>
      <c r="B153" s="62">
        <v>907</v>
      </c>
      <c r="C153" s="63">
        <v>7</v>
      </c>
      <c r="D153" s="63">
        <v>2</v>
      </c>
      <c r="E153" s="64" t="s">
        <v>341</v>
      </c>
      <c r="F153" s="65" t="s">
        <v>0</v>
      </c>
      <c r="G153" s="66">
        <v>58</v>
      </c>
      <c r="H153" s="66">
        <v>0</v>
      </c>
      <c r="I153" s="68">
        <v>0</v>
      </c>
    </row>
    <row r="154" spans="1:9" ht="55.8">
      <c r="A154" s="61" t="s">
        <v>340</v>
      </c>
      <c r="B154" s="62">
        <v>907</v>
      </c>
      <c r="C154" s="63">
        <v>7</v>
      </c>
      <c r="D154" s="63">
        <v>2</v>
      </c>
      <c r="E154" s="64" t="s">
        <v>339</v>
      </c>
      <c r="F154" s="65" t="s">
        <v>0</v>
      </c>
      <c r="G154" s="66">
        <v>58</v>
      </c>
      <c r="H154" s="66">
        <v>0</v>
      </c>
      <c r="I154" s="68">
        <v>0</v>
      </c>
    </row>
    <row r="155" spans="1:9" ht="69.599999999999994">
      <c r="A155" s="61" t="s">
        <v>332</v>
      </c>
      <c r="B155" s="62">
        <v>907</v>
      </c>
      <c r="C155" s="63">
        <v>7</v>
      </c>
      <c r="D155" s="63">
        <v>2</v>
      </c>
      <c r="E155" s="64" t="s">
        <v>335</v>
      </c>
      <c r="F155" s="65" t="s">
        <v>0</v>
      </c>
      <c r="G155" s="66">
        <v>58</v>
      </c>
      <c r="H155" s="66">
        <v>0</v>
      </c>
      <c r="I155" s="68">
        <v>0</v>
      </c>
    </row>
    <row r="156" spans="1:9" ht="28.2">
      <c r="A156" s="61" t="s">
        <v>13</v>
      </c>
      <c r="B156" s="62">
        <v>907</v>
      </c>
      <c r="C156" s="63">
        <v>7</v>
      </c>
      <c r="D156" s="63">
        <v>2</v>
      </c>
      <c r="E156" s="64" t="s">
        <v>335</v>
      </c>
      <c r="F156" s="65" t="s">
        <v>10</v>
      </c>
      <c r="G156" s="66">
        <v>58</v>
      </c>
      <c r="H156" s="66">
        <v>0</v>
      </c>
      <c r="I156" s="68">
        <v>0</v>
      </c>
    </row>
    <row r="157" spans="1:9">
      <c r="A157" s="61" t="s">
        <v>336</v>
      </c>
      <c r="B157" s="62">
        <v>907</v>
      </c>
      <c r="C157" s="63">
        <v>7</v>
      </c>
      <c r="D157" s="63">
        <v>3</v>
      </c>
      <c r="E157" s="64" t="s">
        <v>0</v>
      </c>
      <c r="F157" s="65" t="s">
        <v>0</v>
      </c>
      <c r="G157" s="66">
        <v>35808.5</v>
      </c>
      <c r="H157" s="66">
        <v>8706.2999999999993</v>
      </c>
      <c r="I157" s="68">
        <v>0.24313500984403141</v>
      </c>
    </row>
    <row r="158" spans="1:9" ht="42">
      <c r="A158" s="61" t="s">
        <v>474</v>
      </c>
      <c r="B158" s="62">
        <v>907</v>
      </c>
      <c r="C158" s="63">
        <v>7</v>
      </c>
      <c r="D158" s="63">
        <v>3</v>
      </c>
      <c r="E158" s="64" t="s">
        <v>473</v>
      </c>
      <c r="F158" s="65" t="s">
        <v>0</v>
      </c>
      <c r="G158" s="66">
        <v>35807.800000000003</v>
      </c>
      <c r="H158" s="66">
        <v>8706.2999999999993</v>
      </c>
      <c r="I158" s="68">
        <v>0.24313976284496669</v>
      </c>
    </row>
    <row r="159" spans="1:9" ht="42">
      <c r="A159" s="61" t="s">
        <v>472</v>
      </c>
      <c r="B159" s="62">
        <v>907</v>
      </c>
      <c r="C159" s="63">
        <v>7</v>
      </c>
      <c r="D159" s="63">
        <v>3</v>
      </c>
      <c r="E159" s="64" t="s">
        <v>471</v>
      </c>
      <c r="F159" s="65" t="s">
        <v>0</v>
      </c>
      <c r="G159" s="66">
        <v>35807.800000000003</v>
      </c>
      <c r="H159" s="66">
        <v>8706.2999999999993</v>
      </c>
      <c r="I159" s="68">
        <v>0.24313976284496669</v>
      </c>
    </row>
    <row r="160" spans="1:9" ht="28.2">
      <c r="A160" s="61" t="s">
        <v>433</v>
      </c>
      <c r="B160" s="62">
        <v>907</v>
      </c>
      <c r="C160" s="63">
        <v>7</v>
      </c>
      <c r="D160" s="63">
        <v>3</v>
      </c>
      <c r="E160" s="64" t="s">
        <v>432</v>
      </c>
      <c r="F160" s="65" t="s">
        <v>0</v>
      </c>
      <c r="G160" s="66">
        <v>35807.800000000003</v>
      </c>
      <c r="H160" s="66">
        <v>8706.2999999999993</v>
      </c>
      <c r="I160" s="68">
        <v>0.24313976284496669</v>
      </c>
    </row>
    <row r="161" spans="1:9" ht="28.2">
      <c r="A161" s="61" t="s">
        <v>431</v>
      </c>
      <c r="B161" s="62">
        <v>907</v>
      </c>
      <c r="C161" s="63">
        <v>7</v>
      </c>
      <c r="D161" s="63">
        <v>3</v>
      </c>
      <c r="E161" s="64" t="s">
        <v>430</v>
      </c>
      <c r="F161" s="65" t="s">
        <v>0</v>
      </c>
      <c r="G161" s="66">
        <v>107</v>
      </c>
      <c r="H161" s="66">
        <v>0</v>
      </c>
      <c r="I161" s="68">
        <v>0</v>
      </c>
    </row>
    <row r="162" spans="1:9" ht="28.2">
      <c r="A162" s="61" t="s">
        <v>13</v>
      </c>
      <c r="B162" s="62">
        <v>907</v>
      </c>
      <c r="C162" s="63">
        <v>7</v>
      </c>
      <c r="D162" s="63">
        <v>3</v>
      </c>
      <c r="E162" s="64" t="s">
        <v>430</v>
      </c>
      <c r="F162" s="65" t="s">
        <v>10</v>
      </c>
      <c r="G162" s="66">
        <v>107</v>
      </c>
      <c r="H162" s="66">
        <v>0</v>
      </c>
      <c r="I162" s="68">
        <v>0</v>
      </c>
    </row>
    <row r="163" spans="1:9" ht="28.2">
      <c r="A163" s="61" t="s">
        <v>410</v>
      </c>
      <c r="B163" s="62">
        <v>907</v>
      </c>
      <c r="C163" s="63">
        <v>7</v>
      </c>
      <c r="D163" s="63">
        <v>3</v>
      </c>
      <c r="E163" s="64" t="s">
        <v>429</v>
      </c>
      <c r="F163" s="65" t="s">
        <v>0</v>
      </c>
      <c r="G163" s="66">
        <v>15</v>
      </c>
      <c r="H163" s="66">
        <v>0</v>
      </c>
      <c r="I163" s="68">
        <v>0</v>
      </c>
    </row>
    <row r="164" spans="1:9" ht="28.2">
      <c r="A164" s="61" t="s">
        <v>13</v>
      </c>
      <c r="B164" s="62">
        <v>907</v>
      </c>
      <c r="C164" s="63">
        <v>7</v>
      </c>
      <c r="D164" s="63">
        <v>3</v>
      </c>
      <c r="E164" s="64" t="s">
        <v>429</v>
      </c>
      <c r="F164" s="65" t="s">
        <v>10</v>
      </c>
      <c r="G164" s="66">
        <v>15</v>
      </c>
      <c r="H164" s="66">
        <v>0</v>
      </c>
      <c r="I164" s="68">
        <v>0</v>
      </c>
    </row>
    <row r="165" spans="1:9" ht="28.2">
      <c r="A165" s="61" t="s">
        <v>147</v>
      </c>
      <c r="B165" s="62">
        <v>907</v>
      </c>
      <c r="C165" s="63">
        <v>7</v>
      </c>
      <c r="D165" s="63">
        <v>3</v>
      </c>
      <c r="E165" s="64" t="s">
        <v>428</v>
      </c>
      <c r="F165" s="65" t="s">
        <v>0</v>
      </c>
      <c r="G165" s="66">
        <v>35324.800000000003</v>
      </c>
      <c r="H165" s="66">
        <v>8706.2999999999993</v>
      </c>
      <c r="I165" s="68">
        <v>0.24646424042032788</v>
      </c>
    </row>
    <row r="166" spans="1:9" ht="74.25" customHeight="1">
      <c r="A166" s="61" t="s">
        <v>30</v>
      </c>
      <c r="B166" s="62">
        <v>907</v>
      </c>
      <c r="C166" s="63">
        <v>7</v>
      </c>
      <c r="D166" s="63">
        <v>3</v>
      </c>
      <c r="E166" s="64" t="s">
        <v>428</v>
      </c>
      <c r="F166" s="65" t="s">
        <v>29</v>
      </c>
      <c r="G166" s="66">
        <v>31987.7</v>
      </c>
      <c r="H166" s="66">
        <v>7811.6</v>
      </c>
      <c r="I166" s="68">
        <v>0.24420636682224731</v>
      </c>
    </row>
    <row r="167" spans="1:9" ht="28.2">
      <c r="A167" s="61" t="s">
        <v>13</v>
      </c>
      <c r="B167" s="62">
        <v>907</v>
      </c>
      <c r="C167" s="63">
        <v>7</v>
      </c>
      <c r="D167" s="63">
        <v>3</v>
      </c>
      <c r="E167" s="64" t="s">
        <v>428</v>
      </c>
      <c r="F167" s="65" t="s">
        <v>10</v>
      </c>
      <c r="G167" s="66">
        <v>2983.5</v>
      </c>
      <c r="H167" s="66">
        <v>894.7</v>
      </c>
      <c r="I167" s="68">
        <v>0.29988268811798224</v>
      </c>
    </row>
    <row r="168" spans="1:9">
      <c r="A168" s="61" t="s">
        <v>4</v>
      </c>
      <c r="B168" s="62">
        <v>907</v>
      </c>
      <c r="C168" s="63">
        <v>7</v>
      </c>
      <c r="D168" s="63">
        <v>3</v>
      </c>
      <c r="E168" s="64" t="s">
        <v>428</v>
      </c>
      <c r="F168" s="65" t="s">
        <v>1</v>
      </c>
      <c r="G168" s="66">
        <v>353.6</v>
      </c>
      <c r="H168" s="66">
        <v>0</v>
      </c>
      <c r="I168" s="68">
        <v>0</v>
      </c>
    </row>
    <row r="169" spans="1:9" ht="28.2">
      <c r="A169" s="61" t="s">
        <v>132</v>
      </c>
      <c r="B169" s="62">
        <v>907</v>
      </c>
      <c r="C169" s="63">
        <v>7</v>
      </c>
      <c r="D169" s="63">
        <v>3</v>
      </c>
      <c r="E169" s="64" t="s">
        <v>427</v>
      </c>
      <c r="F169" s="65" t="s">
        <v>0</v>
      </c>
      <c r="G169" s="66">
        <v>361</v>
      </c>
      <c r="H169" s="66">
        <v>0</v>
      </c>
      <c r="I169" s="68">
        <v>0</v>
      </c>
    </row>
    <row r="170" spans="1:9" ht="28.2">
      <c r="A170" s="61" t="s">
        <v>13</v>
      </c>
      <c r="B170" s="62">
        <v>907</v>
      </c>
      <c r="C170" s="63">
        <v>7</v>
      </c>
      <c r="D170" s="63">
        <v>3</v>
      </c>
      <c r="E170" s="64" t="s">
        <v>427</v>
      </c>
      <c r="F170" s="65" t="s">
        <v>10</v>
      </c>
      <c r="G170" s="66">
        <v>361</v>
      </c>
      <c r="H170" s="66">
        <v>0</v>
      </c>
      <c r="I170" s="68">
        <v>0</v>
      </c>
    </row>
    <row r="171" spans="1:9" ht="63" customHeight="1">
      <c r="A171" s="61" t="s">
        <v>366</v>
      </c>
      <c r="B171" s="62">
        <v>907</v>
      </c>
      <c r="C171" s="63">
        <v>7</v>
      </c>
      <c r="D171" s="63">
        <v>3</v>
      </c>
      <c r="E171" s="64" t="s">
        <v>365</v>
      </c>
      <c r="F171" s="65" t="s">
        <v>0</v>
      </c>
      <c r="G171" s="66">
        <v>0.7</v>
      </c>
      <c r="H171" s="66">
        <v>0</v>
      </c>
      <c r="I171" s="68">
        <v>0</v>
      </c>
    </row>
    <row r="172" spans="1:9" ht="63" customHeight="1">
      <c r="A172" s="61" t="s">
        <v>342</v>
      </c>
      <c r="B172" s="62">
        <v>907</v>
      </c>
      <c r="C172" s="63">
        <v>7</v>
      </c>
      <c r="D172" s="63">
        <v>3</v>
      </c>
      <c r="E172" s="64" t="s">
        <v>341</v>
      </c>
      <c r="F172" s="65" t="s">
        <v>0</v>
      </c>
      <c r="G172" s="66">
        <v>0.7</v>
      </c>
      <c r="H172" s="66">
        <v>0</v>
      </c>
      <c r="I172" s="68">
        <v>0</v>
      </c>
    </row>
    <row r="173" spans="1:9" ht="55.8">
      <c r="A173" s="61" t="s">
        <v>340</v>
      </c>
      <c r="B173" s="62">
        <v>907</v>
      </c>
      <c r="C173" s="63">
        <v>7</v>
      </c>
      <c r="D173" s="63">
        <v>3</v>
      </c>
      <c r="E173" s="64" t="s">
        <v>339</v>
      </c>
      <c r="F173" s="65" t="s">
        <v>0</v>
      </c>
      <c r="G173" s="66">
        <v>0.7</v>
      </c>
      <c r="H173" s="66">
        <v>0</v>
      </c>
      <c r="I173" s="68">
        <v>0</v>
      </c>
    </row>
    <row r="174" spans="1:9" ht="69.599999999999994">
      <c r="A174" s="61" t="s">
        <v>332</v>
      </c>
      <c r="B174" s="62">
        <v>907</v>
      </c>
      <c r="C174" s="63">
        <v>7</v>
      </c>
      <c r="D174" s="63">
        <v>3</v>
      </c>
      <c r="E174" s="64" t="s">
        <v>335</v>
      </c>
      <c r="F174" s="65" t="s">
        <v>0</v>
      </c>
      <c r="G174" s="66">
        <v>0.7</v>
      </c>
      <c r="H174" s="66">
        <v>0</v>
      </c>
      <c r="I174" s="68">
        <v>0</v>
      </c>
    </row>
    <row r="175" spans="1:9" ht="28.2">
      <c r="A175" s="61" t="s">
        <v>13</v>
      </c>
      <c r="B175" s="62">
        <v>907</v>
      </c>
      <c r="C175" s="63">
        <v>7</v>
      </c>
      <c r="D175" s="63">
        <v>3</v>
      </c>
      <c r="E175" s="64" t="s">
        <v>335</v>
      </c>
      <c r="F175" s="65" t="s">
        <v>10</v>
      </c>
      <c r="G175" s="66">
        <v>0.7</v>
      </c>
      <c r="H175" s="66">
        <v>0</v>
      </c>
      <c r="I175" s="68">
        <v>0</v>
      </c>
    </row>
    <row r="176" spans="1:9" ht="31.5" customHeight="1">
      <c r="A176" s="61" t="s">
        <v>119</v>
      </c>
      <c r="B176" s="62">
        <v>907</v>
      </c>
      <c r="C176" s="63">
        <v>7</v>
      </c>
      <c r="D176" s="63">
        <v>5</v>
      </c>
      <c r="E176" s="64" t="s">
        <v>0</v>
      </c>
      <c r="F176" s="65" t="s">
        <v>0</v>
      </c>
      <c r="G176" s="66">
        <v>294.7</v>
      </c>
      <c r="H176" s="66">
        <v>0</v>
      </c>
      <c r="I176" s="68">
        <v>0</v>
      </c>
    </row>
    <row r="177" spans="1:9" ht="42">
      <c r="A177" s="61" t="s">
        <v>474</v>
      </c>
      <c r="B177" s="62">
        <v>907</v>
      </c>
      <c r="C177" s="63">
        <v>7</v>
      </c>
      <c r="D177" s="63">
        <v>5</v>
      </c>
      <c r="E177" s="64" t="s">
        <v>473</v>
      </c>
      <c r="F177" s="65" t="s">
        <v>0</v>
      </c>
      <c r="G177" s="66">
        <v>274.7</v>
      </c>
      <c r="H177" s="66">
        <v>0</v>
      </c>
      <c r="I177" s="68">
        <v>0</v>
      </c>
    </row>
    <row r="178" spans="1:9" ht="42">
      <c r="A178" s="61" t="s">
        <v>472</v>
      </c>
      <c r="B178" s="62">
        <v>907</v>
      </c>
      <c r="C178" s="63">
        <v>7</v>
      </c>
      <c r="D178" s="63">
        <v>5</v>
      </c>
      <c r="E178" s="64" t="s">
        <v>471</v>
      </c>
      <c r="F178" s="65" t="s">
        <v>0</v>
      </c>
      <c r="G178" s="66">
        <v>274.7</v>
      </c>
      <c r="H178" s="66">
        <v>0</v>
      </c>
      <c r="I178" s="68">
        <v>0</v>
      </c>
    </row>
    <row r="179" spans="1:9" ht="28.2">
      <c r="A179" s="61" t="s">
        <v>470</v>
      </c>
      <c r="B179" s="62">
        <v>907</v>
      </c>
      <c r="C179" s="63">
        <v>7</v>
      </c>
      <c r="D179" s="63">
        <v>5</v>
      </c>
      <c r="E179" s="64" t="s">
        <v>469</v>
      </c>
      <c r="F179" s="65" t="s">
        <v>0</v>
      </c>
      <c r="G179" s="66">
        <v>153.69999999999999</v>
      </c>
      <c r="H179" s="66">
        <v>0</v>
      </c>
      <c r="I179" s="68">
        <v>0</v>
      </c>
    </row>
    <row r="180" spans="1:9" ht="28.2">
      <c r="A180" s="61" t="s">
        <v>149</v>
      </c>
      <c r="B180" s="62">
        <v>907</v>
      </c>
      <c r="C180" s="63">
        <v>7</v>
      </c>
      <c r="D180" s="63">
        <v>5</v>
      </c>
      <c r="E180" s="64" t="s">
        <v>466</v>
      </c>
      <c r="F180" s="65" t="s">
        <v>0</v>
      </c>
      <c r="G180" s="66">
        <v>153.69999999999999</v>
      </c>
      <c r="H180" s="66">
        <v>0</v>
      </c>
      <c r="I180" s="68">
        <v>0</v>
      </c>
    </row>
    <row r="181" spans="1:9" ht="28.2">
      <c r="A181" s="61" t="s">
        <v>13</v>
      </c>
      <c r="B181" s="62">
        <v>907</v>
      </c>
      <c r="C181" s="63">
        <v>7</v>
      </c>
      <c r="D181" s="63">
        <v>5</v>
      </c>
      <c r="E181" s="64" t="s">
        <v>466</v>
      </c>
      <c r="F181" s="65" t="s">
        <v>10</v>
      </c>
      <c r="G181" s="66">
        <v>153.69999999999999</v>
      </c>
      <c r="H181" s="66">
        <v>0</v>
      </c>
      <c r="I181" s="68">
        <v>0</v>
      </c>
    </row>
    <row r="182" spans="1:9" ht="28.2">
      <c r="A182" s="61" t="s">
        <v>460</v>
      </c>
      <c r="B182" s="62">
        <v>907</v>
      </c>
      <c r="C182" s="63">
        <v>7</v>
      </c>
      <c r="D182" s="63">
        <v>5</v>
      </c>
      <c r="E182" s="64" t="s">
        <v>459</v>
      </c>
      <c r="F182" s="65" t="s">
        <v>0</v>
      </c>
      <c r="G182" s="66">
        <v>121</v>
      </c>
      <c r="H182" s="66">
        <v>0</v>
      </c>
      <c r="I182" s="68">
        <v>0</v>
      </c>
    </row>
    <row r="183" spans="1:9" ht="28.2">
      <c r="A183" s="61" t="s">
        <v>149</v>
      </c>
      <c r="B183" s="62">
        <v>907</v>
      </c>
      <c r="C183" s="63">
        <v>7</v>
      </c>
      <c r="D183" s="63">
        <v>5</v>
      </c>
      <c r="E183" s="64" t="s">
        <v>447</v>
      </c>
      <c r="F183" s="65" t="s">
        <v>0</v>
      </c>
      <c r="G183" s="66">
        <v>121</v>
      </c>
      <c r="H183" s="66">
        <v>0</v>
      </c>
      <c r="I183" s="68">
        <v>0</v>
      </c>
    </row>
    <row r="184" spans="1:9" ht="28.2">
      <c r="A184" s="61" t="s">
        <v>13</v>
      </c>
      <c r="B184" s="62">
        <v>907</v>
      </c>
      <c r="C184" s="63">
        <v>7</v>
      </c>
      <c r="D184" s="63">
        <v>5</v>
      </c>
      <c r="E184" s="64" t="s">
        <v>447</v>
      </c>
      <c r="F184" s="65" t="s">
        <v>10</v>
      </c>
      <c r="G184" s="66">
        <v>121</v>
      </c>
      <c r="H184" s="66">
        <v>0</v>
      </c>
      <c r="I184" s="68">
        <v>0</v>
      </c>
    </row>
    <row r="185" spans="1:9" ht="45" customHeight="1">
      <c r="A185" s="61" t="s">
        <v>144</v>
      </c>
      <c r="B185" s="62">
        <v>907</v>
      </c>
      <c r="C185" s="63">
        <v>7</v>
      </c>
      <c r="D185" s="63">
        <v>5</v>
      </c>
      <c r="E185" s="64" t="s">
        <v>143</v>
      </c>
      <c r="F185" s="65" t="s">
        <v>0</v>
      </c>
      <c r="G185" s="66">
        <v>20</v>
      </c>
      <c r="H185" s="66">
        <v>0</v>
      </c>
      <c r="I185" s="68">
        <v>0</v>
      </c>
    </row>
    <row r="186" spans="1:9" ht="44.25" customHeight="1">
      <c r="A186" s="61" t="s">
        <v>130</v>
      </c>
      <c r="B186" s="62">
        <v>907</v>
      </c>
      <c r="C186" s="63">
        <v>7</v>
      </c>
      <c r="D186" s="63">
        <v>5</v>
      </c>
      <c r="E186" s="64" t="s">
        <v>129</v>
      </c>
      <c r="F186" s="65" t="s">
        <v>0</v>
      </c>
      <c r="G186" s="66">
        <v>20</v>
      </c>
      <c r="H186" s="66">
        <v>0</v>
      </c>
      <c r="I186" s="68">
        <v>0</v>
      </c>
    </row>
    <row r="187" spans="1:9" ht="42">
      <c r="A187" s="61" t="s">
        <v>128</v>
      </c>
      <c r="B187" s="62">
        <v>907</v>
      </c>
      <c r="C187" s="63">
        <v>7</v>
      </c>
      <c r="D187" s="63">
        <v>5</v>
      </c>
      <c r="E187" s="64" t="s">
        <v>127</v>
      </c>
      <c r="F187" s="65" t="s">
        <v>0</v>
      </c>
      <c r="G187" s="66">
        <v>20</v>
      </c>
      <c r="H187" s="66">
        <v>0</v>
      </c>
      <c r="I187" s="68">
        <v>0</v>
      </c>
    </row>
    <row r="188" spans="1:9" ht="45" customHeight="1">
      <c r="A188" s="61" t="s">
        <v>120</v>
      </c>
      <c r="B188" s="62">
        <v>907</v>
      </c>
      <c r="C188" s="63">
        <v>7</v>
      </c>
      <c r="D188" s="63">
        <v>5</v>
      </c>
      <c r="E188" s="64" t="s">
        <v>118</v>
      </c>
      <c r="F188" s="65" t="s">
        <v>0</v>
      </c>
      <c r="G188" s="66">
        <v>20</v>
      </c>
      <c r="H188" s="66">
        <v>0</v>
      </c>
      <c r="I188" s="68">
        <v>0</v>
      </c>
    </row>
    <row r="189" spans="1:9" ht="28.2">
      <c r="A189" s="61" t="s">
        <v>13</v>
      </c>
      <c r="B189" s="62">
        <v>907</v>
      </c>
      <c r="C189" s="63">
        <v>7</v>
      </c>
      <c r="D189" s="63">
        <v>5</v>
      </c>
      <c r="E189" s="64" t="s">
        <v>118</v>
      </c>
      <c r="F189" s="65" t="s">
        <v>10</v>
      </c>
      <c r="G189" s="66">
        <v>20</v>
      </c>
      <c r="H189" s="66">
        <v>0</v>
      </c>
      <c r="I189" s="68">
        <v>0</v>
      </c>
    </row>
    <row r="190" spans="1:9">
      <c r="A190" s="61" t="s">
        <v>94</v>
      </c>
      <c r="B190" s="62">
        <v>907</v>
      </c>
      <c r="C190" s="63">
        <v>7</v>
      </c>
      <c r="D190" s="63">
        <v>7</v>
      </c>
      <c r="E190" s="64" t="s">
        <v>0</v>
      </c>
      <c r="F190" s="65" t="s">
        <v>0</v>
      </c>
      <c r="G190" s="66">
        <v>3041.5</v>
      </c>
      <c r="H190" s="66">
        <v>0</v>
      </c>
      <c r="I190" s="68">
        <v>0</v>
      </c>
    </row>
    <row r="191" spans="1:9" ht="42">
      <c r="A191" s="61" t="s">
        <v>474</v>
      </c>
      <c r="B191" s="62">
        <v>907</v>
      </c>
      <c r="C191" s="63">
        <v>7</v>
      </c>
      <c r="D191" s="63">
        <v>7</v>
      </c>
      <c r="E191" s="64" t="s">
        <v>473</v>
      </c>
      <c r="F191" s="65" t="s">
        <v>0</v>
      </c>
      <c r="G191" s="66">
        <v>3041.5</v>
      </c>
      <c r="H191" s="66">
        <v>0</v>
      </c>
      <c r="I191" s="68">
        <v>0</v>
      </c>
    </row>
    <row r="192" spans="1:9" ht="55.8">
      <c r="A192" s="61" t="s">
        <v>426</v>
      </c>
      <c r="B192" s="62">
        <v>907</v>
      </c>
      <c r="C192" s="63">
        <v>7</v>
      </c>
      <c r="D192" s="63">
        <v>7</v>
      </c>
      <c r="E192" s="64" t="s">
        <v>425</v>
      </c>
      <c r="F192" s="65" t="s">
        <v>0</v>
      </c>
      <c r="G192" s="66">
        <v>3041.5</v>
      </c>
      <c r="H192" s="66">
        <v>0</v>
      </c>
      <c r="I192" s="68">
        <v>0</v>
      </c>
    </row>
    <row r="193" spans="1:9" ht="28.2">
      <c r="A193" s="61" t="s">
        <v>412</v>
      </c>
      <c r="B193" s="62">
        <v>907</v>
      </c>
      <c r="C193" s="63">
        <v>7</v>
      </c>
      <c r="D193" s="63">
        <v>7</v>
      </c>
      <c r="E193" s="64" t="s">
        <v>411</v>
      </c>
      <c r="F193" s="65" t="s">
        <v>0</v>
      </c>
      <c r="G193" s="66">
        <v>3041.5</v>
      </c>
      <c r="H193" s="66">
        <v>0</v>
      </c>
      <c r="I193" s="68">
        <v>0</v>
      </c>
    </row>
    <row r="194" spans="1:9" ht="28.2">
      <c r="A194" s="61" t="s">
        <v>410</v>
      </c>
      <c r="B194" s="62">
        <v>907</v>
      </c>
      <c r="C194" s="63">
        <v>7</v>
      </c>
      <c r="D194" s="63">
        <v>7</v>
      </c>
      <c r="E194" s="64" t="s">
        <v>409</v>
      </c>
      <c r="F194" s="65" t="s">
        <v>0</v>
      </c>
      <c r="G194" s="66">
        <v>231.1</v>
      </c>
      <c r="H194" s="66">
        <v>0</v>
      </c>
      <c r="I194" s="68">
        <v>0</v>
      </c>
    </row>
    <row r="195" spans="1:9" ht="28.2">
      <c r="A195" s="61" t="s">
        <v>13</v>
      </c>
      <c r="B195" s="62">
        <v>907</v>
      </c>
      <c r="C195" s="63">
        <v>7</v>
      </c>
      <c r="D195" s="63">
        <v>7</v>
      </c>
      <c r="E195" s="64" t="s">
        <v>409</v>
      </c>
      <c r="F195" s="65" t="s">
        <v>10</v>
      </c>
      <c r="G195" s="66">
        <v>231.1</v>
      </c>
      <c r="H195" s="66">
        <v>0</v>
      </c>
      <c r="I195" s="68">
        <v>0</v>
      </c>
    </row>
    <row r="196" spans="1:9" ht="83.4">
      <c r="A196" s="61" t="s">
        <v>408</v>
      </c>
      <c r="B196" s="62">
        <v>907</v>
      </c>
      <c r="C196" s="63">
        <v>7</v>
      </c>
      <c r="D196" s="63">
        <v>7</v>
      </c>
      <c r="E196" s="64" t="s">
        <v>407</v>
      </c>
      <c r="F196" s="65" t="s">
        <v>0</v>
      </c>
      <c r="G196" s="66">
        <v>2810.4</v>
      </c>
      <c r="H196" s="66">
        <v>0</v>
      </c>
      <c r="I196" s="68">
        <v>0</v>
      </c>
    </row>
    <row r="197" spans="1:9" ht="28.2">
      <c r="A197" s="61" t="s">
        <v>13</v>
      </c>
      <c r="B197" s="62">
        <v>907</v>
      </c>
      <c r="C197" s="63">
        <v>7</v>
      </c>
      <c r="D197" s="63">
        <v>7</v>
      </c>
      <c r="E197" s="64" t="s">
        <v>407</v>
      </c>
      <c r="F197" s="65" t="s">
        <v>10</v>
      </c>
      <c r="G197" s="66">
        <v>2810.4</v>
      </c>
      <c r="H197" s="66">
        <v>0</v>
      </c>
      <c r="I197" s="68">
        <v>0</v>
      </c>
    </row>
    <row r="198" spans="1:9">
      <c r="A198" s="61" t="s">
        <v>183</v>
      </c>
      <c r="B198" s="62">
        <v>907</v>
      </c>
      <c r="C198" s="63">
        <v>7</v>
      </c>
      <c r="D198" s="63">
        <v>9</v>
      </c>
      <c r="E198" s="64" t="s">
        <v>0</v>
      </c>
      <c r="F198" s="65" t="s">
        <v>0</v>
      </c>
      <c r="G198" s="66">
        <v>11450.4</v>
      </c>
      <c r="H198" s="66">
        <v>2780</v>
      </c>
      <c r="I198" s="68">
        <v>0.24278627820862153</v>
      </c>
    </row>
    <row r="199" spans="1:9" ht="42">
      <c r="A199" s="61" t="s">
        <v>474</v>
      </c>
      <c r="B199" s="62">
        <v>907</v>
      </c>
      <c r="C199" s="63">
        <v>7</v>
      </c>
      <c r="D199" s="63">
        <v>9</v>
      </c>
      <c r="E199" s="64" t="s">
        <v>473</v>
      </c>
      <c r="F199" s="65" t="s">
        <v>0</v>
      </c>
      <c r="G199" s="66">
        <v>11413.1</v>
      </c>
      <c r="H199" s="66">
        <v>2780</v>
      </c>
      <c r="I199" s="68">
        <v>0.24357974608125749</v>
      </c>
    </row>
    <row r="200" spans="1:9" ht="55.8">
      <c r="A200" s="61" t="s">
        <v>426</v>
      </c>
      <c r="B200" s="62">
        <v>907</v>
      </c>
      <c r="C200" s="63">
        <v>7</v>
      </c>
      <c r="D200" s="63">
        <v>9</v>
      </c>
      <c r="E200" s="64" t="s">
        <v>425</v>
      </c>
      <c r="F200" s="65" t="s">
        <v>0</v>
      </c>
      <c r="G200" s="66">
        <v>11413.1</v>
      </c>
      <c r="H200" s="66">
        <v>2780</v>
      </c>
      <c r="I200" s="68">
        <v>0.24357974608125749</v>
      </c>
    </row>
    <row r="201" spans="1:9" ht="28.2">
      <c r="A201" s="61" t="s">
        <v>424</v>
      </c>
      <c r="B201" s="62">
        <v>907</v>
      </c>
      <c r="C201" s="63">
        <v>7</v>
      </c>
      <c r="D201" s="63">
        <v>9</v>
      </c>
      <c r="E201" s="64" t="s">
        <v>423</v>
      </c>
      <c r="F201" s="65" t="s">
        <v>0</v>
      </c>
      <c r="G201" s="66">
        <v>10213.1</v>
      </c>
      <c r="H201" s="66">
        <v>2374.3000000000002</v>
      </c>
      <c r="I201" s="68">
        <v>0.23247593776620223</v>
      </c>
    </row>
    <row r="202" spans="1:9" ht="28.2">
      <c r="A202" s="61" t="s">
        <v>217</v>
      </c>
      <c r="B202" s="62">
        <v>907</v>
      </c>
      <c r="C202" s="63">
        <v>7</v>
      </c>
      <c r="D202" s="63">
        <v>9</v>
      </c>
      <c r="E202" s="64" t="s">
        <v>422</v>
      </c>
      <c r="F202" s="65" t="s">
        <v>0</v>
      </c>
      <c r="G202" s="66">
        <v>2709</v>
      </c>
      <c r="H202" s="66">
        <v>651.79999999999995</v>
      </c>
      <c r="I202" s="68">
        <v>0.24060538944259874</v>
      </c>
    </row>
    <row r="203" spans="1:9" ht="74.25" customHeight="1">
      <c r="A203" s="61" t="s">
        <v>30</v>
      </c>
      <c r="B203" s="62">
        <v>907</v>
      </c>
      <c r="C203" s="63">
        <v>7</v>
      </c>
      <c r="D203" s="63">
        <v>9</v>
      </c>
      <c r="E203" s="64" t="s">
        <v>422</v>
      </c>
      <c r="F203" s="65" t="s">
        <v>29</v>
      </c>
      <c r="G203" s="66">
        <v>2380</v>
      </c>
      <c r="H203" s="66">
        <v>560.20000000000005</v>
      </c>
      <c r="I203" s="68">
        <v>0.23537815126050421</v>
      </c>
    </row>
    <row r="204" spans="1:9" ht="28.2">
      <c r="A204" s="61" t="s">
        <v>13</v>
      </c>
      <c r="B204" s="62">
        <v>907</v>
      </c>
      <c r="C204" s="63">
        <v>7</v>
      </c>
      <c r="D204" s="63">
        <v>9</v>
      </c>
      <c r="E204" s="64" t="s">
        <v>422</v>
      </c>
      <c r="F204" s="65" t="s">
        <v>10</v>
      </c>
      <c r="G204" s="66">
        <v>323.89999999999998</v>
      </c>
      <c r="H204" s="66">
        <v>91.5</v>
      </c>
      <c r="I204" s="68">
        <v>0.28249459709786973</v>
      </c>
    </row>
    <row r="205" spans="1:9">
      <c r="A205" s="61" t="s">
        <v>4</v>
      </c>
      <c r="B205" s="62">
        <v>907</v>
      </c>
      <c r="C205" s="63">
        <v>7</v>
      </c>
      <c r="D205" s="63">
        <v>9</v>
      </c>
      <c r="E205" s="64" t="s">
        <v>422</v>
      </c>
      <c r="F205" s="65" t="s">
        <v>1</v>
      </c>
      <c r="G205" s="66">
        <v>5.0999999999999996</v>
      </c>
      <c r="H205" s="66">
        <v>0</v>
      </c>
      <c r="I205" s="68">
        <v>0</v>
      </c>
    </row>
    <row r="206" spans="1:9" ht="28.2">
      <c r="A206" s="61" t="s">
        <v>147</v>
      </c>
      <c r="B206" s="62">
        <v>907</v>
      </c>
      <c r="C206" s="63">
        <v>7</v>
      </c>
      <c r="D206" s="63">
        <v>9</v>
      </c>
      <c r="E206" s="64" t="s">
        <v>421</v>
      </c>
      <c r="F206" s="65" t="s">
        <v>0</v>
      </c>
      <c r="G206" s="66">
        <v>7504.1</v>
      </c>
      <c r="H206" s="66">
        <v>1722.5</v>
      </c>
      <c r="I206" s="68">
        <v>0.2295411841526632</v>
      </c>
    </row>
    <row r="207" spans="1:9" ht="74.25" customHeight="1">
      <c r="A207" s="61" t="s">
        <v>30</v>
      </c>
      <c r="B207" s="62">
        <v>907</v>
      </c>
      <c r="C207" s="63">
        <v>7</v>
      </c>
      <c r="D207" s="63">
        <v>9</v>
      </c>
      <c r="E207" s="64" t="s">
        <v>421</v>
      </c>
      <c r="F207" s="65" t="s">
        <v>29</v>
      </c>
      <c r="G207" s="66">
        <v>7424.1</v>
      </c>
      <c r="H207" s="66">
        <v>1722.5</v>
      </c>
      <c r="I207" s="68">
        <v>0.23201465497501381</v>
      </c>
    </row>
    <row r="208" spans="1:9" ht="28.2">
      <c r="A208" s="61" t="s">
        <v>13</v>
      </c>
      <c r="B208" s="62">
        <v>907</v>
      </c>
      <c r="C208" s="63">
        <v>7</v>
      </c>
      <c r="D208" s="63">
        <v>9</v>
      </c>
      <c r="E208" s="64" t="s">
        <v>421</v>
      </c>
      <c r="F208" s="65" t="s">
        <v>10</v>
      </c>
      <c r="G208" s="66">
        <v>80</v>
      </c>
      <c r="H208" s="66">
        <v>0</v>
      </c>
      <c r="I208" s="68">
        <v>0</v>
      </c>
    </row>
    <row r="209" spans="1:9" ht="42">
      <c r="A209" s="61" t="s">
        <v>420</v>
      </c>
      <c r="B209" s="62">
        <v>907</v>
      </c>
      <c r="C209" s="63">
        <v>7</v>
      </c>
      <c r="D209" s="63">
        <v>9</v>
      </c>
      <c r="E209" s="64" t="s">
        <v>419</v>
      </c>
      <c r="F209" s="65" t="s">
        <v>0</v>
      </c>
      <c r="G209" s="66">
        <v>10</v>
      </c>
      <c r="H209" s="66">
        <v>0</v>
      </c>
      <c r="I209" s="68">
        <v>0</v>
      </c>
    </row>
    <row r="210" spans="1:9" ht="69.599999999999994">
      <c r="A210" s="61" t="s">
        <v>332</v>
      </c>
      <c r="B210" s="62">
        <v>907</v>
      </c>
      <c r="C210" s="63">
        <v>7</v>
      </c>
      <c r="D210" s="63">
        <v>9</v>
      </c>
      <c r="E210" s="64" t="s">
        <v>418</v>
      </c>
      <c r="F210" s="65" t="s">
        <v>0</v>
      </c>
      <c r="G210" s="66">
        <v>10</v>
      </c>
      <c r="H210" s="66">
        <v>0</v>
      </c>
      <c r="I210" s="68">
        <v>0</v>
      </c>
    </row>
    <row r="211" spans="1:9" ht="28.2">
      <c r="A211" s="61" t="s">
        <v>13</v>
      </c>
      <c r="B211" s="62">
        <v>907</v>
      </c>
      <c r="C211" s="63">
        <v>7</v>
      </c>
      <c r="D211" s="63">
        <v>9</v>
      </c>
      <c r="E211" s="64" t="s">
        <v>418</v>
      </c>
      <c r="F211" s="65" t="s">
        <v>10</v>
      </c>
      <c r="G211" s="66">
        <v>10</v>
      </c>
      <c r="H211" s="66">
        <v>0</v>
      </c>
      <c r="I211" s="68">
        <v>0</v>
      </c>
    </row>
    <row r="212" spans="1:9" ht="42">
      <c r="A212" s="61" t="s">
        <v>417</v>
      </c>
      <c r="B212" s="62">
        <v>907</v>
      </c>
      <c r="C212" s="63">
        <v>7</v>
      </c>
      <c r="D212" s="63">
        <v>9</v>
      </c>
      <c r="E212" s="64" t="s">
        <v>416</v>
      </c>
      <c r="F212" s="65" t="s">
        <v>0</v>
      </c>
      <c r="G212" s="66">
        <v>1190</v>
      </c>
      <c r="H212" s="66">
        <v>405.7</v>
      </c>
      <c r="I212" s="68">
        <v>0.34092436974789914</v>
      </c>
    </row>
    <row r="213" spans="1:9" ht="69.599999999999994">
      <c r="A213" s="61" t="s">
        <v>415</v>
      </c>
      <c r="B213" s="62">
        <v>907</v>
      </c>
      <c r="C213" s="63">
        <v>7</v>
      </c>
      <c r="D213" s="63">
        <v>9</v>
      </c>
      <c r="E213" s="64" t="s">
        <v>414</v>
      </c>
      <c r="F213" s="65" t="s">
        <v>0</v>
      </c>
      <c r="G213" s="66">
        <v>1099.5</v>
      </c>
      <c r="H213" s="66">
        <v>405.7</v>
      </c>
      <c r="I213" s="68">
        <v>0.36898590268303771</v>
      </c>
    </row>
    <row r="214" spans="1:9" ht="74.25" customHeight="1">
      <c r="A214" s="61" t="s">
        <v>30</v>
      </c>
      <c r="B214" s="62">
        <v>907</v>
      </c>
      <c r="C214" s="63">
        <v>7</v>
      </c>
      <c r="D214" s="63">
        <v>9</v>
      </c>
      <c r="E214" s="64" t="s">
        <v>414</v>
      </c>
      <c r="F214" s="65" t="s">
        <v>29</v>
      </c>
      <c r="G214" s="66">
        <v>100</v>
      </c>
      <c r="H214" s="66">
        <v>0</v>
      </c>
      <c r="I214" s="68">
        <v>0</v>
      </c>
    </row>
    <row r="215" spans="1:9" ht="28.2">
      <c r="A215" s="61" t="s">
        <v>13</v>
      </c>
      <c r="B215" s="62">
        <v>907</v>
      </c>
      <c r="C215" s="63">
        <v>7</v>
      </c>
      <c r="D215" s="63">
        <v>9</v>
      </c>
      <c r="E215" s="64" t="s">
        <v>414</v>
      </c>
      <c r="F215" s="65" t="s">
        <v>10</v>
      </c>
      <c r="G215" s="66">
        <v>999.5</v>
      </c>
      <c r="H215" s="66">
        <v>405.7</v>
      </c>
      <c r="I215" s="68">
        <v>0.40590295147573785</v>
      </c>
    </row>
    <row r="216" spans="1:9" ht="28.2">
      <c r="A216" s="61" t="s">
        <v>132</v>
      </c>
      <c r="B216" s="62">
        <v>907</v>
      </c>
      <c r="C216" s="63">
        <v>7</v>
      </c>
      <c r="D216" s="63">
        <v>9</v>
      </c>
      <c r="E216" s="64" t="s">
        <v>413</v>
      </c>
      <c r="F216" s="65" t="s">
        <v>0</v>
      </c>
      <c r="G216" s="66">
        <v>90.5</v>
      </c>
      <c r="H216" s="66">
        <v>0</v>
      </c>
      <c r="I216" s="68">
        <v>0</v>
      </c>
    </row>
    <row r="217" spans="1:9" ht="28.2">
      <c r="A217" s="61" t="s">
        <v>13</v>
      </c>
      <c r="B217" s="62">
        <v>907</v>
      </c>
      <c r="C217" s="63">
        <v>7</v>
      </c>
      <c r="D217" s="63">
        <v>9</v>
      </c>
      <c r="E217" s="64" t="s">
        <v>413</v>
      </c>
      <c r="F217" s="65" t="s">
        <v>10</v>
      </c>
      <c r="G217" s="66">
        <v>90.5</v>
      </c>
      <c r="H217" s="66">
        <v>0</v>
      </c>
      <c r="I217" s="68">
        <v>0</v>
      </c>
    </row>
    <row r="218" spans="1:9" ht="46.5" customHeight="1">
      <c r="A218" s="61" t="s">
        <v>190</v>
      </c>
      <c r="B218" s="62">
        <v>907</v>
      </c>
      <c r="C218" s="63">
        <v>7</v>
      </c>
      <c r="D218" s="63">
        <v>9</v>
      </c>
      <c r="E218" s="64" t="s">
        <v>189</v>
      </c>
      <c r="F218" s="65" t="s">
        <v>0</v>
      </c>
      <c r="G218" s="66">
        <v>37.299999999999997</v>
      </c>
      <c r="H218" s="66">
        <v>0</v>
      </c>
      <c r="I218" s="68">
        <v>0</v>
      </c>
    </row>
    <row r="219" spans="1:9" ht="45" customHeight="1">
      <c r="A219" s="61" t="s">
        <v>188</v>
      </c>
      <c r="B219" s="62">
        <v>907</v>
      </c>
      <c r="C219" s="63">
        <v>7</v>
      </c>
      <c r="D219" s="63">
        <v>9</v>
      </c>
      <c r="E219" s="64" t="s">
        <v>187</v>
      </c>
      <c r="F219" s="65" t="s">
        <v>0</v>
      </c>
      <c r="G219" s="66">
        <v>37.299999999999997</v>
      </c>
      <c r="H219" s="66">
        <v>0</v>
      </c>
      <c r="I219" s="68">
        <v>0</v>
      </c>
    </row>
    <row r="220" spans="1:9" ht="42">
      <c r="A220" s="61" t="s">
        <v>186</v>
      </c>
      <c r="B220" s="62">
        <v>907</v>
      </c>
      <c r="C220" s="63">
        <v>7</v>
      </c>
      <c r="D220" s="63">
        <v>9</v>
      </c>
      <c r="E220" s="64" t="s">
        <v>185</v>
      </c>
      <c r="F220" s="65" t="s">
        <v>0</v>
      </c>
      <c r="G220" s="66">
        <v>37.299999999999997</v>
      </c>
      <c r="H220" s="66">
        <v>0</v>
      </c>
      <c r="I220" s="68">
        <v>0</v>
      </c>
    </row>
    <row r="221" spans="1:9" ht="55.8">
      <c r="A221" s="61" t="s">
        <v>184</v>
      </c>
      <c r="B221" s="62">
        <v>907</v>
      </c>
      <c r="C221" s="63">
        <v>7</v>
      </c>
      <c r="D221" s="63">
        <v>9</v>
      </c>
      <c r="E221" s="64" t="s">
        <v>182</v>
      </c>
      <c r="F221" s="65" t="s">
        <v>0</v>
      </c>
      <c r="G221" s="66">
        <v>37.299999999999997</v>
      </c>
      <c r="H221" s="66">
        <v>0</v>
      </c>
      <c r="I221" s="68">
        <v>0</v>
      </c>
    </row>
    <row r="222" spans="1:9" ht="28.2">
      <c r="A222" s="61" t="s">
        <v>13</v>
      </c>
      <c r="B222" s="62">
        <v>907</v>
      </c>
      <c r="C222" s="63">
        <v>7</v>
      </c>
      <c r="D222" s="63">
        <v>9</v>
      </c>
      <c r="E222" s="64" t="s">
        <v>182</v>
      </c>
      <c r="F222" s="65" t="s">
        <v>10</v>
      </c>
      <c r="G222" s="66">
        <v>37.299999999999997</v>
      </c>
      <c r="H222" s="66">
        <v>0</v>
      </c>
      <c r="I222" s="68">
        <v>0</v>
      </c>
    </row>
    <row r="223" spans="1:9">
      <c r="A223" s="61" t="s">
        <v>480</v>
      </c>
      <c r="B223" s="62">
        <v>907</v>
      </c>
      <c r="C223" s="63">
        <v>10</v>
      </c>
      <c r="D223" s="63">
        <v>0</v>
      </c>
      <c r="E223" s="64" t="s">
        <v>0</v>
      </c>
      <c r="F223" s="65" t="s">
        <v>0</v>
      </c>
      <c r="G223" s="66">
        <v>14707.4</v>
      </c>
      <c r="H223" s="66">
        <v>3478.4</v>
      </c>
      <c r="I223" s="68">
        <v>0.2365067924990141</v>
      </c>
    </row>
    <row r="224" spans="1:9">
      <c r="A224" s="61" t="s">
        <v>442</v>
      </c>
      <c r="B224" s="62">
        <v>907</v>
      </c>
      <c r="C224" s="63">
        <v>10</v>
      </c>
      <c r="D224" s="63">
        <v>4</v>
      </c>
      <c r="E224" s="64" t="s">
        <v>0</v>
      </c>
      <c r="F224" s="65" t="s">
        <v>0</v>
      </c>
      <c r="G224" s="66">
        <v>14707.4</v>
      </c>
      <c r="H224" s="66">
        <v>3478.4</v>
      </c>
      <c r="I224" s="68">
        <v>0.2365067924990141</v>
      </c>
    </row>
    <row r="225" spans="1:9" ht="42">
      <c r="A225" s="61" t="s">
        <v>474</v>
      </c>
      <c r="B225" s="62">
        <v>907</v>
      </c>
      <c r="C225" s="63">
        <v>10</v>
      </c>
      <c r="D225" s="63">
        <v>4</v>
      </c>
      <c r="E225" s="64" t="s">
        <v>473</v>
      </c>
      <c r="F225" s="65" t="s">
        <v>0</v>
      </c>
      <c r="G225" s="66">
        <v>14707.4</v>
      </c>
      <c r="H225" s="66">
        <v>3478.4</v>
      </c>
      <c r="I225" s="68">
        <v>0.2365067924990141</v>
      </c>
    </row>
    <row r="226" spans="1:9" ht="42">
      <c r="A226" s="61" t="s">
        <v>472</v>
      </c>
      <c r="B226" s="62">
        <v>907</v>
      </c>
      <c r="C226" s="63">
        <v>10</v>
      </c>
      <c r="D226" s="63">
        <v>4</v>
      </c>
      <c r="E226" s="64" t="s">
        <v>471</v>
      </c>
      <c r="F226" s="65" t="s">
        <v>0</v>
      </c>
      <c r="G226" s="66">
        <v>14707.4</v>
      </c>
      <c r="H226" s="66">
        <v>3478.4</v>
      </c>
      <c r="I226" s="68">
        <v>0.2365067924990141</v>
      </c>
    </row>
    <row r="227" spans="1:9" ht="28.2">
      <c r="A227" s="61" t="s">
        <v>460</v>
      </c>
      <c r="B227" s="62">
        <v>907</v>
      </c>
      <c r="C227" s="63">
        <v>10</v>
      </c>
      <c r="D227" s="63">
        <v>4</v>
      </c>
      <c r="E227" s="64" t="s">
        <v>459</v>
      </c>
      <c r="F227" s="65" t="s">
        <v>0</v>
      </c>
      <c r="G227" s="66">
        <v>14707.4</v>
      </c>
      <c r="H227" s="66">
        <v>3478.4</v>
      </c>
      <c r="I227" s="68">
        <v>0.2365067924990141</v>
      </c>
    </row>
    <row r="228" spans="1:9" ht="55.8">
      <c r="A228" s="61" t="s">
        <v>443</v>
      </c>
      <c r="B228" s="62">
        <v>907</v>
      </c>
      <c r="C228" s="63">
        <v>10</v>
      </c>
      <c r="D228" s="63">
        <v>4</v>
      </c>
      <c r="E228" s="64" t="s">
        <v>441</v>
      </c>
      <c r="F228" s="65" t="s">
        <v>0</v>
      </c>
      <c r="G228" s="66">
        <v>14707.4</v>
      </c>
      <c r="H228" s="66">
        <v>3478.4</v>
      </c>
      <c r="I228" s="68">
        <v>0.2365067924990141</v>
      </c>
    </row>
    <row r="229" spans="1:9" ht="28.2">
      <c r="A229" s="61" t="s">
        <v>13</v>
      </c>
      <c r="B229" s="62">
        <v>907</v>
      </c>
      <c r="C229" s="63">
        <v>10</v>
      </c>
      <c r="D229" s="63">
        <v>4</v>
      </c>
      <c r="E229" s="64" t="s">
        <v>441</v>
      </c>
      <c r="F229" s="65" t="s">
        <v>10</v>
      </c>
      <c r="G229" s="66">
        <v>14707.4</v>
      </c>
      <c r="H229" s="66">
        <v>3478.4</v>
      </c>
      <c r="I229" s="68">
        <v>0.2365067924990141</v>
      </c>
    </row>
    <row r="230" spans="1:9" s="27" customFormat="1" ht="28.2">
      <c r="A230" s="55" t="s">
        <v>496</v>
      </c>
      <c r="B230" s="56">
        <v>910</v>
      </c>
      <c r="C230" s="57">
        <v>0</v>
      </c>
      <c r="D230" s="57">
        <v>0</v>
      </c>
      <c r="E230" s="58" t="s">
        <v>0</v>
      </c>
      <c r="F230" s="59" t="s">
        <v>0</v>
      </c>
      <c r="G230" s="60">
        <v>121483.7</v>
      </c>
      <c r="H230" s="60">
        <v>25194.3</v>
      </c>
      <c r="I230" s="67">
        <v>0.20738831629263843</v>
      </c>
    </row>
    <row r="231" spans="1:9">
      <c r="A231" s="61" t="s">
        <v>478</v>
      </c>
      <c r="B231" s="62">
        <v>910</v>
      </c>
      <c r="C231" s="63">
        <v>1</v>
      </c>
      <c r="D231" s="63">
        <v>0</v>
      </c>
      <c r="E231" s="64" t="s">
        <v>0</v>
      </c>
      <c r="F231" s="65" t="s">
        <v>0</v>
      </c>
      <c r="G231" s="66">
        <v>29712.6</v>
      </c>
      <c r="H231" s="66">
        <v>6074.3</v>
      </c>
      <c r="I231" s="68">
        <v>0.20443515545593455</v>
      </c>
    </row>
    <row r="232" spans="1:9" ht="42">
      <c r="A232" s="61" t="s">
        <v>28</v>
      </c>
      <c r="B232" s="62">
        <v>910</v>
      </c>
      <c r="C232" s="63">
        <v>1</v>
      </c>
      <c r="D232" s="63">
        <v>6</v>
      </c>
      <c r="E232" s="64" t="s">
        <v>0</v>
      </c>
      <c r="F232" s="65" t="s">
        <v>0</v>
      </c>
      <c r="G232" s="66">
        <v>8828.4</v>
      </c>
      <c r="H232" s="66">
        <v>1934.4</v>
      </c>
      <c r="I232" s="68">
        <v>0.2191110507000136</v>
      </c>
    </row>
    <row r="233" spans="1:9" ht="55.8">
      <c r="A233" s="61" t="s">
        <v>318</v>
      </c>
      <c r="B233" s="62">
        <v>910</v>
      </c>
      <c r="C233" s="63">
        <v>1</v>
      </c>
      <c r="D233" s="63">
        <v>6</v>
      </c>
      <c r="E233" s="64" t="s">
        <v>317</v>
      </c>
      <c r="F233" s="65" t="s">
        <v>0</v>
      </c>
      <c r="G233" s="66">
        <v>8828.4</v>
      </c>
      <c r="H233" s="66">
        <v>1934.4</v>
      </c>
      <c r="I233" s="68">
        <v>0.2191110507000136</v>
      </c>
    </row>
    <row r="234" spans="1:9" ht="83.4">
      <c r="A234" s="61" t="s">
        <v>316</v>
      </c>
      <c r="B234" s="62">
        <v>910</v>
      </c>
      <c r="C234" s="63">
        <v>1</v>
      </c>
      <c r="D234" s="63">
        <v>6</v>
      </c>
      <c r="E234" s="64" t="s">
        <v>315</v>
      </c>
      <c r="F234" s="65" t="s">
        <v>0</v>
      </c>
      <c r="G234" s="66">
        <v>8828.4</v>
      </c>
      <c r="H234" s="66">
        <v>1934.4</v>
      </c>
      <c r="I234" s="68">
        <v>0.2191110507000136</v>
      </c>
    </row>
    <row r="235" spans="1:9" ht="87.75" customHeight="1">
      <c r="A235" s="61" t="s">
        <v>314</v>
      </c>
      <c r="B235" s="62">
        <v>910</v>
      </c>
      <c r="C235" s="63">
        <v>1</v>
      </c>
      <c r="D235" s="63">
        <v>6</v>
      </c>
      <c r="E235" s="64" t="s">
        <v>313</v>
      </c>
      <c r="F235" s="65" t="s">
        <v>0</v>
      </c>
      <c r="G235" s="66">
        <v>8828.4</v>
      </c>
      <c r="H235" s="66">
        <v>1934.4</v>
      </c>
      <c r="I235" s="68">
        <v>0.2191110507000136</v>
      </c>
    </row>
    <row r="236" spans="1:9" ht="28.2">
      <c r="A236" s="61" t="s">
        <v>31</v>
      </c>
      <c r="B236" s="62">
        <v>910</v>
      </c>
      <c r="C236" s="63">
        <v>1</v>
      </c>
      <c r="D236" s="63">
        <v>6</v>
      </c>
      <c r="E236" s="64" t="s">
        <v>311</v>
      </c>
      <c r="F236" s="65" t="s">
        <v>0</v>
      </c>
      <c r="G236" s="66">
        <v>8828.4</v>
      </c>
      <c r="H236" s="66">
        <v>1934.4</v>
      </c>
      <c r="I236" s="68">
        <v>0.2191110507000136</v>
      </c>
    </row>
    <row r="237" spans="1:9" ht="74.25" customHeight="1">
      <c r="A237" s="61" t="s">
        <v>30</v>
      </c>
      <c r="B237" s="62">
        <v>910</v>
      </c>
      <c r="C237" s="63">
        <v>1</v>
      </c>
      <c r="D237" s="63">
        <v>6</v>
      </c>
      <c r="E237" s="64" t="s">
        <v>311</v>
      </c>
      <c r="F237" s="65" t="s">
        <v>29</v>
      </c>
      <c r="G237" s="66">
        <v>6807.5</v>
      </c>
      <c r="H237" s="66">
        <v>1612.7</v>
      </c>
      <c r="I237" s="68">
        <v>0.23690047741461623</v>
      </c>
    </row>
    <row r="238" spans="1:9" ht="28.2">
      <c r="A238" s="61" t="s">
        <v>13</v>
      </c>
      <c r="B238" s="62">
        <v>910</v>
      </c>
      <c r="C238" s="63">
        <v>1</v>
      </c>
      <c r="D238" s="63">
        <v>6</v>
      </c>
      <c r="E238" s="64" t="s">
        <v>311</v>
      </c>
      <c r="F238" s="65" t="s">
        <v>10</v>
      </c>
      <c r="G238" s="66">
        <v>2020.7</v>
      </c>
      <c r="H238" s="66">
        <v>321.5</v>
      </c>
      <c r="I238" s="68">
        <v>0.15910328104122334</v>
      </c>
    </row>
    <row r="239" spans="1:9">
      <c r="A239" s="61" t="s">
        <v>4</v>
      </c>
      <c r="B239" s="62">
        <v>910</v>
      </c>
      <c r="C239" s="63">
        <v>1</v>
      </c>
      <c r="D239" s="63">
        <v>6</v>
      </c>
      <c r="E239" s="64" t="s">
        <v>311</v>
      </c>
      <c r="F239" s="65" t="s">
        <v>1</v>
      </c>
      <c r="G239" s="66">
        <v>0.2</v>
      </c>
      <c r="H239" s="66">
        <v>0.2</v>
      </c>
      <c r="I239" s="68">
        <v>1</v>
      </c>
    </row>
    <row r="240" spans="1:9">
      <c r="A240" s="61" t="s">
        <v>3</v>
      </c>
      <c r="B240" s="62">
        <v>910</v>
      </c>
      <c r="C240" s="63">
        <v>1</v>
      </c>
      <c r="D240" s="63">
        <v>13</v>
      </c>
      <c r="E240" s="64" t="s">
        <v>0</v>
      </c>
      <c r="F240" s="65" t="s">
        <v>0</v>
      </c>
      <c r="G240" s="66">
        <v>20884.2</v>
      </c>
      <c r="H240" s="66">
        <v>4139.8999999999996</v>
      </c>
      <c r="I240" s="68">
        <v>0.19823119870524125</v>
      </c>
    </row>
    <row r="241" spans="1:9" ht="55.8">
      <c r="A241" s="61" t="s">
        <v>318</v>
      </c>
      <c r="B241" s="62">
        <v>910</v>
      </c>
      <c r="C241" s="63">
        <v>1</v>
      </c>
      <c r="D241" s="63">
        <v>13</v>
      </c>
      <c r="E241" s="64" t="s">
        <v>317</v>
      </c>
      <c r="F241" s="65" t="s">
        <v>0</v>
      </c>
      <c r="G241" s="66">
        <v>17093.900000000001</v>
      </c>
      <c r="H241" s="66">
        <v>4139.8999999999996</v>
      </c>
      <c r="I241" s="68">
        <v>0.24218580897279143</v>
      </c>
    </row>
    <row r="242" spans="1:9" ht="83.4">
      <c r="A242" s="61" t="s">
        <v>316</v>
      </c>
      <c r="B242" s="62">
        <v>910</v>
      </c>
      <c r="C242" s="63">
        <v>1</v>
      </c>
      <c r="D242" s="63">
        <v>13</v>
      </c>
      <c r="E242" s="64" t="s">
        <v>315</v>
      </c>
      <c r="F242" s="65" t="s">
        <v>0</v>
      </c>
      <c r="G242" s="66">
        <v>17093.900000000001</v>
      </c>
      <c r="H242" s="66">
        <v>4139.8999999999996</v>
      </c>
      <c r="I242" s="68">
        <v>0.24218580897279143</v>
      </c>
    </row>
    <row r="243" spans="1:9" ht="91.5" customHeight="1">
      <c r="A243" s="61" t="s">
        <v>314</v>
      </c>
      <c r="B243" s="62">
        <v>910</v>
      </c>
      <c r="C243" s="63">
        <v>1</v>
      </c>
      <c r="D243" s="63">
        <v>13</v>
      </c>
      <c r="E243" s="64" t="s">
        <v>313</v>
      </c>
      <c r="F243" s="65" t="s">
        <v>0</v>
      </c>
      <c r="G243" s="66">
        <v>17093.900000000001</v>
      </c>
      <c r="H243" s="66">
        <v>4139.8999999999996</v>
      </c>
      <c r="I243" s="68">
        <v>0.24218580897279143</v>
      </c>
    </row>
    <row r="244" spans="1:9" ht="28.2">
      <c r="A244" s="61" t="s">
        <v>147</v>
      </c>
      <c r="B244" s="62">
        <v>910</v>
      </c>
      <c r="C244" s="63">
        <v>1</v>
      </c>
      <c r="D244" s="63">
        <v>13</v>
      </c>
      <c r="E244" s="64" t="s">
        <v>310</v>
      </c>
      <c r="F244" s="65" t="s">
        <v>0</v>
      </c>
      <c r="G244" s="66">
        <v>17093.900000000001</v>
      </c>
      <c r="H244" s="66">
        <v>4139.8999999999996</v>
      </c>
      <c r="I244" s="68">
        <v>0.24218580897279143</v>
      </c>
    </row>
    <row r="245" spans="1:9" ht="74.25" customHeight="1">
      <c r="A245" s="61" t="s">
        <v>30</v>
      </c>
      <c r="B245" s="62">
        <v>910</v>
      </c>
      <c r="C245" s="63">
        <v>1</v>
      </c>
      <c r="D245" s="63">
        <v>13</v>
      </c>
      <c r="E245" s="64" t="s">
        <v>310</v>
      </c>
      <c r="F245" s="65" t="s">
        <v>29</v>
      </c>
      <c r="G245" s="66">
        <v>15978.3</v>
      </c>
      <c r="H245" s="66">
        <v>3938</v>
      </c>
      <c r="I245" s="68">
        <v>0.24645926037187937</v>
      </c>
    </row>
    <row r="246" spans="1:9" ht="28.2">
      <c r="A246" s="61" t="s">
        <v>13</v>
      </c>
      <c r="B246" s="62">
        <v>910</v>
      </c>
      <c r="C246" s="63">
        <v>1</v>
      </c>
      <c r="D246" s="63">
        <v>13</v>
      </c>
      <c r="E246" s="64" t="s">
        <v>310</v>
      </c>
      <c r="F246" s="65" t="s">
        <v>10</v>
      </c>
      <c r="G246" s="66">
        <v>1115.5999999999999</v>
      </c>
      <c r="H246" s="66">
        <v>201.9</v>
      </c>
      <c r="I246" s="68">
        <v>0.18097884546432416</v>
      </c>
    </row>
    <row r="247" spans="1:9">
      <c r="A247" s="61" t="s">
        <v>49</v>
      </c>
      <c r="B247" s="62">
        <v>910</v>
      </c>
      <c r="C247" s="63">
        <v>1</v>
      </c>
      <c r="D247" s="63">
        <v>13</v>
      </c>
      <c r="E247" s="64" t="s">
        <v>48</v>
      </c>
      <c r="F247" s="65" t="s">
        <v>0</v>
      </c>
      <c r="G247" s="66">
        <v>3790.3</v>
      </c>
      <c r="H247" s="66">
        <v>0</v>
      </c>
      <c r="I247" s="68">
        <v>0</v>
      </c>
    </row>
    <row r="248" spans="1:9" ht="42">
      <c r="A248" s="61" t="s">
        <v>9</v>
      </c>
      <c r="B248" s="62">
        <v>910</v>
      </c>
      <c r="C248" s="63">
        <v>1</v>
      </c>
      <c r="D248" s="63">
        <v>13</v>
      </c>
      <c r="E248" s="64" t="s">
        <v>8</v>
      </c>
      <c r="F248" s="65" t="s">
        <v>0</v>
      </c>
      <c r="G248" s="66">
        <v>3790.3</v>
      </c>
      <c r="H248" s="66">
        <v>0</v>
      </c>
      <c r="I248" s="68">
        <v>0</v>
      </c>
    </row>
    <row r="249" spans="1:9" ht="42">
      <c r="A249" s="61" t="s">
        <v>7</v>
      </c>
      <c r="B249" s="62">
        <v>910</v>
      </c>
      <c r="C249" s="63">
        <v>1</v>
      </c>
      <c r="D249" s="63">
        <v>13</v>
      </c>
      <c r="E249" s="64" t="s">
        <v>6</v>
      </c>
      <c r="F249" s="65" t="s">
        <v>0</v>
      </c>
      <c r="G249" s="66">
        <v>3790.3</v>
      </c>
      <c r="H249" s="66">
        <v>0</v>
      </c>
      <c r="I249" s="68">
        <v>0</v>
      </c>
    </row>
    <row r="250" spans="1:9" ht="83.4">
      <c r="A250" s="61" t="s">
        <v>5</v>
      </c>
      <c r="B250" s="62">
        <v>910</v>
      </c>
      <c r="C250" s="63">
        <v>1</v>
      </c>
      <c r="D250" s="63">
        <v>13</v>
      </c>
      <c r="E250" s="64" t="s">
        <v>2</v>
      </c>
      <c r="F250" s="65" t="s">
        <v>0</v>
      </c>
      <c r="G250" s="66">
        <v>3790.3</v>
      </c>
      <c r="H250" s="66">
        <v>0</v>
      </c>
      <c r="I250" s="68">
        <v>0</v>
      </c>
    </row>
    <row r="251" spans="1:9">
      <c r="A251" s="61" t="s">
        <v>4</v>
      </c>
      <c r="B251" s="62">
        <v>910</v>
      </c>
      <c r="C251" s="63">
        <v>1</v>
      </c>
      <c r="D251" s="63">
        <v>13</v>
      </c>
      <c r="E251" s="64" t="s">
        <v>2</v>
      </c>
      <c r="F251" s="65" t="s">
        <v>1</v>
      </c>
      <c r="G251" s="66">
        <v>3790.3</v>
      </c>
      <c r="H251" s="66">
        <v>0</v>
      </c>
      <c r="I251" s="68">
        <v>0</v>
      </c>
    </row>
    <row r="252" spans="1:9">
      <c r="A252" s="61" t="s">
        <v>481</v>
      </c>
      <c r="B252" s="62">
        <v>910</v>
      </c>
      <c r="C252" s="63">
        <v>7</v>
      </c>
      <c r="D252" s="63">
        <v>0</v>
      </c>
      <c r="E252" s="64" t="s">
        <v>0</v>
      </c>
      <c r="F252" s="65" t="s">
        <v>0</v>
      </c>
      <c r="G252" s="66">
        <v>52</v>
      </c>
      <c r="H252" s="66">
        <v>11.6</v>
      </c>
      <c r="I252" s="68">
        <v>0.22307692307692306</v>
      </c>
    </row>
    <row r="253" spans="1:9" ht="28.2">
      <c r="A253" s="61" t="s">
        <v>119</v>
      </c>
      <c r="B253" s="62">
        <v>910</v>
      </c>
      <c r="C253" s="63">
        <v>7</v>
      </c>
      <c r="D253" s="63">
        <v>5</v>
      </c>
      <c r="E253" s="64" t="s">
        <v>0</v>
      </c>
      <c r="F253" s="65" t="s">
        <v>0</v>
      </c>
      <c r="G253" s="66">
        <v>52</v>
      </c>
      <c r="H253" s="66">
        <v>11.6</v>
      </c>
      <c r="I253" s="68">
        <v>0.22307692307692306</v>
      </c>
    </row>
    <row r="254" spans="1:9" ht="55.8">
      <c r="A254" s="61" t="s">
        <v>318</v>
      </c>
      <c r="B254" s="62">
        <v>910</v>
      </c>
      <c r="C254" s="63">
        <v>7</v>
      </c>
      <c r="D254" s="63">
        <v>5</v>
      </c>
      <c r="E254" s="64" t="s">
        <v>317</v>
      </c>
      <c r="F254" s="65" t="s">
        <v>0</v>
      </c>
      <c r="G254" s="66">
        <v>52</v>
      </c>
      <c r="H254" s="66">
        <v>11.6</v>
      </c>
      <c r="I254" s="68">
        <v>0.22307692307692306</v>
      </c>
    </row>
    <row r="255" spans="1:9" ht="83.4">
      <c r="A255" s="61" t="s">
        <v>316</v>
      </c>
      <c r="B255" s="62">
        <v>910</v>
      </c>
      <c r="C255" s="63">
        <v>7</v>
      </c>
      <c r="D255" s="63">
        <v>5</v>
      </c>
      <c r="E255" s="64" t="s">
        <v>315</v>
      </c>
      <c r="F255" s="65" t="s">
        <v>0</v>
      </c>
      <c r="G255" s="66">
        <v>52</v>
      </c>
      <c r="H255" s="66">
        <v>11.6</v>
      </c>
      <c r="I255" s="68">
        <v>0.22307692307692306</v>
      </c>
    </row>
    <row r="256" spans="1:9" ht="91.5" customHeight="1">
      <c r="A256" s="61" t="s">
        <v>314</v>
      </c>
      <c r="B256" s="62">
        <v>910</v>
      </c>
      <c r="C256" s="63">
        <v>7</v>
      </c>
      <c r="D256" s="63">
        <v>5</v>
      </c>
      <c r="E256" s="64" t="s">
        <v>313</v>
      </c>
      <c r="F256" s="65" t="s">
        <v>0</v>
      </c>
      <c r="G256" s="66">
        <v>52</v>
      </c>
      <c r="H256" s="66">
        <v>11.6</v>
      </c>
      <c r="I256" s="68">
        <v>0.22307692307692306</v>
      </c>
    </row>
    <row r="257" spans="1:9" ht="28.2">
      <c r="A257" s="61" t="s">
        <v>149</v>
      </c>
      <c r="B257" s="62">
        <v>910</v>
      </c>
      <c r="C257" s="63">
        <v>7</v>
      </c>
      <c r="D257" s="63">
        <v>5</v>
      </c>
      <c r="E257" s="64" t="s">
        <v>312</v>
      </c>
      <c r="F257" s="65" t="s">
        <v>0</v>
      </c>
      <c r="G257" s="66">
        <v>52</v>
      </c>
      <c r="H257" s="66">
        <v>11.6</v>
      </c>
      <c r="I257" s="68">
        <v>0.22307692307692306</v>
      </c>
    </row>
    <row r="258" spans="1:9" ht="28.2">
      <c r="A258" s="61" t="s">
        <v>13</v>
      </c>
      <c r="B258" s="62">
        <v>910</v>
      </c>
      <c r="C258" s="63">
        <v>7</v>
      </c>
      <c r="D258" s="63">
        <v>5</v>
      </c>
      <c r="E258" s="64" t="s">
        <v>312</v>
      </c>
      <c r="F258" s="65" t="s">
        <v>10</v>
      </c>
      <c r="G258" s="66">
        <v>52</v>
      </c>
      <c r="H258" s="66">
        <v>11.6</v>
      </c>
      <c r="I258" s="68">
        <v>0.22307692307692306</v>
      </c>
    </row>
    <row r="259" spans="1:9" ht="28.2">
      <c r="A259" s="61" t="s">
        <v>495</v>
      </c>
      <c r="B259" s="62">
        <v>910</v>
      </c>
      <c r="C259" s="63">
        <v>13</v>
      </c>
      <c r="D259" s="63">
        <v>0</v>
      </c>
      <c r="E259" s="64" t="s">
        <v>0</v>
      </c>
      <c r="F259" s="65" t="s">
        <v>0</v>
      </c>
      <c r="G259" s="66">
        <v>16.3</v>
      </c>
      <c r="H259" s="66">
        <v>1.3</v>
      </c>
      <c r="I259" s="68">
        <v>7.9754601226993863E-2</v>
      </c>
    </row>
    <row r="260" spans="1:9" ht="28.2">
      <c r="A260" s="61" t="s">
        <v>305</v>
      </c>
      <c r="B260" s="62">
        <v>910</v>
      </c>
      <c r="C260" s="63">
        <v>13</v>
      </c>
      <c r="D260" s="63">
        <v>1</v>
      </c>
      <c r="E260" s="64" t="s">
        <v>0</v>
      </c>
      <c r="F260" s="65" t="s">
        <v>0</v>
      </c>
      <c r="G260" s="66">
        <v>16.3</v>
      </c>
      <c r="H260" s="66">
        <v>1.3</v>
      </c>
      <c r="I260" s="68">
        <v>7.9754601226993863E-2</v>
      </c>
    </row>
    <row r="261" spans="1:9" ht="55.8">
      <c r="A261" s="61" t="s">
        <v>318</v>
      </c>
      <c r="B261" s="62">
        <v>910</v>
      </c>
      <c r="C261" s="63">
        <v>13</v>
      </c>
      <c r="D261" s="63">
        <v>1</v>
      </c>
      <c r="E261" s="64" t="s">
        <v>317</v>
      </c>
      <c r="F261" s="65" t="s">
        <v>0</v>
      </c>
      <c r="G261" s="66">
        <v>16.3</v>
      </c>
      <c r="H261" s="66">
        <v>1.3</v>
      </c>
      <c r="I261" s="68">
        <v>7.9754601226993863E-2</v>
      </c>
    </row>
    <row r="262" spans="1:9" ht="73.5" customHeight="1">
      <c r="A262" s="61" t="s">
        <v>316</v>
      </c>
      <c r="B262" s="62">
        <v>910</v>
      </c>
      <c r="C262" s="63">
        <v>13</v>
      </c>
      <c r="D262" s="63">
        <v>1</v>
      </c>
      <c r="E262" s="64" t="s">
        <v>315</v>
      </c>
      <c r="F262" s="65" t="s">
        <v>0</v>
      </c>
      <c r="G262" s="66">
        <v>16.3</v>
      </c>
      <c r="H262" s="66">
        <v>1.3</v>
      </c>
      <c r="I262" s="68">
        <v>7.9754601226993863E-2</v>
      </c>
    </row>
    <row r="263" spans="1:9" ht="28.2">
      <c r="A263" s="61" t="s">
        <v>309</v>
      </c>
      <c r="B263" s="62">
        <v>910</v>
      </c>
      <c r="C263" s="63">
        <v>13</v>
      </c>
      <c r="D263" s="63">
        <v>1</v>
      </c>
      <c r="E263" s="64" t="s">
        <v>308</v>
      </c>
      <c r="F263" s="65" t="s">
        <v>0</v>
      </c>
      <c r="G263" s="66">
        <v>16.3</v>
      </c>
      <c r="H263" s="66">
        <v>1.3</v>
      </c>
      <c r="I263" s="68">
        <v>7.9754601226993863E-2</v>
      </c>
    </row>
    <row r="264" spans="1:9">
      <c r="A264" s="61" t="s">
        <v>307</v>
      </c>
      <c r="B264" s="62">
        <v>910</v>
      </c>
      <c r="C264" s="63">
        <v>13</v>
      </c>
      <c r="D264" s="63">
        <v>1</v>
      </c>
      <c r="E264" s="64" t="s">
        <v>304</v>
      </c>
      <c r="F264" s="65" t="s">
        <v>0</v>
      </c>
      <c r="G264" s="66">
        <v>16.3</v>
      </c>
      <c r="H264" s="66">
        <v>1.3</v>
      </c>
      <c r="I264" s="68">
        <v>7.9754601226993863E-2</v>
      </c>
    </row>
    <row r="265" spans="1:9" ht="28.2">
      <c r="A265" s="61" t="s">
        <v>306</v>
      </c>
      <c r="B265" s="62">
        <v>910</v>
      </c>
      <c r="C265" s="63">
        <v>13</v>
      </c>
      <c r="D265" s="63">
        <v>1</v>
      </c>
      <c r="E265" s="64" t="s">
        <v>304</v>
      </c>
      <c r="F265" s="65" t="s">
        <v>303</v>
      </c>
      <c r="G265" s="66">
        <v>16.3</v>
      </c>
      <c r="H265" s="66">
        <v>1.3</v>
      </c>
      <c r="I265" s="68">
        <v>7.9754601226993863E-2</v>
      </c>
    </row>
    <row r="266" spans="1:9" ht="45" customHeight="1">
      <c r="A266" s="61" t="s">
        <v>494</v>
      </c>
      <c r="B266" s="62">
        <v>910</v>
      </c>
      <c r="C266" s="63">
        <v>14</v>
      </c>
      <c r="D266" s="63">
        <v>0</v>
      </c>
      <c r="E266" s="64" t="s">
        <v>0</v>
      </c>
      <c r="F266" s="65" t="s">
        <v>0</v>
      </c>
      <c r="G266" s="66">
        <v>91702.8</v>
      </c>
      <c r="H266" s="66">
        <v>19107.099999999999</v>
      </c>
      <c r="I266" s="68">
        <v>0.20835895959556303</v>
      </c>
    </row>
    <row r="267" spans="1:9" ht="42">
      <c r="A267" s="61" t="s">
        <v>291</v>
      </c>
      <c r="B267" s="62">
        <v>910</v>
      </c>
      <c r="C267" s="63">
        <v>14</v>
      </c>
      <c r="D267" s="63">
        <v>1</v>
      </c>
      <c r="E267" s="64" t="s">
        <v>0</v>
      </c>
      <c r="F267" s="65" t="s">
        <v>0</v>
      </c>
      <c r="G267" s="66">
        <v>75072.100000000006</v>
      </c>
      <c r="H267" s="66">
        <v>17449.400000000001</v>
      </c>
      <c r="I267" s="68">
        <v>0.23243521894285626</v>
      </c>
    </row>
    <row r="268" spans="1:9" ht="55.8">
      <c r="A268" s="61" t="s">
        <v>318</v>
      </c>
      <c r="B268" s="62">
        <v>910</v>
      </c>
      <c r="C268" s="63">
        <v>14</v>
      </c>
      <c r="D268" s="63">
        <v>1</v>
      </c>
      <c r="E268" s="64" t="s">
        <v>317</v>
      </c>
      <c r="F268" s="65" t="s">
        <v>0</v>
      </c>
      <c r="G268" s="66">
        <v>75072.100000000006</v>
      </c>
      <c r="H268" s="66">
        <v>17449.400000000001</v>
      </c>
      <c r="I268" s="68">
        <v>0.23243521894285626</v>
      </c>
    </row>
    <row r="269" spans="1:9" ht="78" customHeight="1">
      <c r="A269" s="61" t="s">
        <v>302</v>
      </c>
      <c r="B269" s="62">
        <v>910</v>
      </c>
      <c r="C269" s="63">
        <v>14</v>
      </c>
      <c r="D269" s="63">
        <v>1</v>
      </c>
      <c r="E269" s="64" t="s">
        <v>301</v>
      </c>
      <c r="F269" s="65" t="s">
        <v>0</v>
      </c>
      <c r="G269" s="66">
        <v>75072.100000000006</v>
      </c>
      <c r="H269" s="66">
        <v>17449.400000000001</v>
      </c>
      <c r="I269" s="68">
        <v>0.23243521894285626</v>
      </c>
    </row>
    <row r="270" spans="1:9" ht="42">
      <c r="A270" s="61" t="s">
        <v>300</v>
      </c>
      <c r="B270" s="62">
        <v>910</v>
      </c>
      <c r="C270" s="63">
        <v>14</v>
      </c>
      <c r="D270" s="63">
        <v>1</v>
      </c>
      <c r="E270" s="64" t="s">
        <v>299</v>
      </c>
      <c r="F270" s="65" t="s">
        <v>0</v>
      </c>
      <c r="G270" s="66">
        <v>75072.100000000006</v>
      </c>
      <c r="H270" s="66">
        <v>17449.400000000001</v>
      </c>
      <c r="I270" s="68">
        <v>0.23243521894285626</v>
      </c>
    </row>
    <row r="271" spans="1:9" ht="62.25" customHeight="1">
      <c r="A271" s="61" t="s">
        <v>295</v>
      </c>
      <c r="B271" s="62">
        <v>910</v>
      </c>
      <c r="C271" s="63">
        <v>14</v>
      </c>
      <c r="D271" s="63">
        <v>1</v>
      </c>
      <c r="E271" s="64" t="s">
        <v>294</v>
      </c>
      <c r="F271" s="65" t="s">
        <v>0</v>
      </c>
      <c r="G271" s="66">
        <v>74328.800000000003</v>
      </c>
      <c r="H271" s="66">
        <v>17152.8</v>
      </c>
      <c r="I271" s="68">
        <v>0.23076923076923075</v>
      </c>
    </row>
    <row r="272" spans="1:9">
      <c r="A272" s="61" t="s">
        <v>292</v>
      </c>
      <c r="B272" s="62">
        <v>910</v>
      </c>
      <c r="C272" s="63">
        <v>14</v>
      </c>
      <c r="D272" s="63">
        <v>1</v>
      </c>
      <c r="E272" s="64" t="s">
        <v>294</v>
      </c>
      <c r="F272" s="65" t="s">
        <v>289</v>
      </c>
      <c r="G272" s="66">
        <v>74328.800000000003</v>
      </c>
      <c r="H272" s="66">
        <v>17152.8</v>
      </c>
      <c r="I272" s="68">
        <v>0.23076923076923075</v>
      </c>
    </row>
    <row r="273" spans="1:9" ht="28.2">
      <c r="A273" s="61" t="s">
        <v>293</v>
      </c>
      <c r="B273" s="62">
        <v>910</v>
      </c>
      <c r="C273" s="63">
        <v>14</v>
      </c>
      <c r="D273" s="63">
        <v>1</v>
      </c>
      <c r="E273" s="64" t="s">
        <v>290</v>
      </c>
      <c r="F273" s="65" t="s">
        <v>0</v>
      </c>
      <c r="G273" s="66">
        <v>743.3</v>
      </c>
      <c r="H273" s="66">
        <v>296.60000000000002</v>
      </c>
      <c r="I273" s="68">
        <v>0.39903134669716134</v>
      </c>
    </row>
    <row r="274" spans="1:9">
      <c r="A274" s="61" t="s">
        <v>292</v>
      </c>
      <c r="B274" s="62">
        <v>910</v>
      </c>
      <c r="C274" s="63">
        <v>14</v>
      </c>
      <c r="D274" s="63">
        <v>1</v>
      </c>
      <c r="E274" s="64" t="s">
        <v>290</v>
      </c>
      <c r="F274" s="65" t="s">
        <v>289</v>
      </c>
      <c r="G274" s="66">
        <v>743.3</v>
      </c>
      <c r="H274" s="66">
        <v>296.60000000000002</v>
      </c>
      <c r="I274" s="68">
        <v>0.39903134669716134</v>
      </c>
    </row>
    <row r="275" spans="1:9" ht="28.2">
      <c r="A275" s="61" t="s">
        <v>297</v>
      </c>
      <c r="B275" s="62">
        <v>910</v>
      </c>
      <c r="C275" s="63">
        <v>14</v>
      </c>
      <c r="D275" s="63">
        <v>3</v>
      </c>
      <c r="E275" s="64" t="s">
        <v>0</v>
      </c>
      <c r="F275" s="65" t="s">
        <v>0</v>
      </c>
      <c r="G275" s="66">
        <v>16630.7</v>
      </c>
      <c r="H275" s="66">
        <v>1657.7</v>
      </c>
      <c r="I275" s="68">
        <v>9.9677103188681171E-2</v>
      </c>
    </row>
    <row r="276" spans="1:9" ht="55.8">
      <c r="A276" s="61" t="s">
        <v>318</v>
      </c>
      <c r="B276" s="62">
        <v>910</v>
      </c>
      <c r="C276" s="63">
        <v>14</v>
      </c>
      <c r="D276" s="63">
        <v>3</v>
      </c>
      <c r="E276" s="64" t="s">
        <v>317</v>
      </c>
      <c r="F276" s="65" t="s">
        <v>0</v>
      </c>
      <c r="G276" s="66">
        <v>16630.7</v>
      </c>
      <c r="H276" s="66">
        <v>1657.7</v>
      </c>
      <c r="I276" s="68">
        <v>9.9677103188681171E-2</v>
      </c>
    </row>
    <row r="277" spans="1:9" ht="78.75" customHeight="1">
      <c r="A277" s="61" t="s">
        <v>302</v>
      </c>
      <c r="B277" s="62">
        <v>910</v>
      </c>
      <c r="C277" s="63">
        <v>14</v>
      </c>
      <c r="D277" s="63">
        <v>3</v>
      </c>
      <c r="E277" s="64" t="s">
        <v>301</v>
      </c>
      <c r="F277" s="65" t="s">
        <v>0</v>
      </c>
      <c r="G277" s="66">
        <v>16630.7</v>
      </c>
      <c r="H277" s="66">
        <v>1657.7</v>
      </c>
      <c r="I277" s="68">
        <v>9.9677103188681171E-2</v>
      </c>
    </row>
    <row r="278" spans="1:9" ht="42">
      <c r="A278" s="61" t="s">
        <v>300</v>
      </c>
      <c r="B278" s="62">
        <v>910</v>
      </c>
      <c r="C278" s="63">
        <v>14</v>
      </c>
      <c r="D278" s="63">
        <v>3</v>
      </c>
      <c r="E278" s="64" t="s">
        <v>299</v>
      </c>
      <c r="F278" s="65" t="s">
        <v>0</v>
      </c>
      <c r="G278" s="66">
        <v>16630.7</v>
      </c>
      <c r="H278" s="66">
        <v>1657.7</v>
      </c>
      <c r="I278" s="68">
        <v>9.9677103188681171E-2</v>
      </c>
    </row>
    <row r="279" spans="1:9" ht="55.8">
      <c r="A279" s="61" t="s">
        <v>298</v>
      </c>
      <c r="B279" s="62">
        <v>910</v>
      </c>
      <c r="C279" s="63">
        <v>14</v>
      </c>
      <c r="D279" s="63">
        <v>3</v>
      </c>
      <c r="E279" s="64" t="s">
        <v>296</v>
      </c>
      <c r="F279" s="65" t="s">
        <v>0</v>
      </c>
      <c r="G279" s="66">
        <v>16630.7</v>
      </c>
      <c r="H279" s="66">
        <v>1657.7</v>
      </c>
      <c r="I279" s="68">
        <v>9.9677103188681171E-2</v>
      </c>
    </row>
    <row r="280" spans="1:9">
      <c r="A280" s="61" t="s">
        <v>292</v>
      </c>
      <c r="B280" s="62">
        <v>910</v>
      </c>
      <c r="C280" s="63">
        <v>14</v>
      </c>
      <c r="D280" s="63">
        <v>3</v>
      </c>
      <c r="E280" s="64" t="s">
        <v>296</v>
      </c>
      <c r="F280" s="65" t="s">
        <v>289</v>
      </c>
      <c r="G280" s="66">
        <v>16630.7</v>
      </c>
      <c r="H280" s="66">
        <v>1657.7</v>
      </c>
      <c r="I280" s="68">
        <v>9.9677103188681171E-2</v>
      </c>
    </row>
    <row r="281" spans="1:9" s="27" customFormat="1" ht="28.2">
      <c r="A281" s="55" t="s">
        <v>493</v>
      </c>
      <c r="B281" s="56">
        <v>913</v>
      </c>
      <c r="C281" s="57">
        <v>0</v>
      </c>
      <c r="D281" s="57">
        <v>0</v>
      </c>
      <c r="E281" s="58" t="s">
        <v>0</v>
      </c>
      <c r="F281" s="59" t="s">
        <v>0</v>
      </c>
      <c r="G281" s="60">
        <v>27790</v>
      </c>
      <c r="H281" s="60">
        <v>6465.7</v>
      </c>
      <c r="I281" s="67">
        <v>0.23266282835552357</v>
      </c>
    </row>
    <row r="282" spans="1:9">
      <c r="A282" s="61" t="s">
        <v>478</v>
      </c>
      <c r="B282" s="62">
        <v>913</v>
      </c>
      <c r="C282" s="63">
        <v>1</v>
      </c>
      <c r="D282" s="63">
        <v>0</v>
      </c>
      <c r="E282" s="64" t="s">
        <v>0</v>
      </c>
      <c r="F282" s="65" t="s">
        <v>0</v>
      </c>
      <c r="G282" s="66">
        <v>23739</v>
      </c>
      <c r="H282" s="66">
        <v>5661.7</v>
      </c>
      <c r="I282" s="68">
        <v>0.23849783057416066</v>
      </c>
    </row>
    <row r="283" spans="1:9">
      <c r="A283" s="61" t="s">
        <v>3</v>
      </c>
      <c r="B283" s="62">
        <v>913</v>
      </c>
      <c r="C283" s="63">
        <v>1</v>
      </c>
      <c r="D283" s="63">
        <v>13</v>
      </c>
      <c r="E283" s="64" t="s">
        <v>0</v>
      </c>
      <c r="F283" s="65" t="s">
        <v>0</v>
      </c>
      <c r="G283" s="66">
        <v>23739</v>
      </c>
      <c r="H283" s="66">
        <v>5661.7</v>
      </c>
      <c r="I283" s="68">
        <v>0.23849783057416066</v>
      </c>
    </row>
    <row r="284" spans="1:9" ht="55.8">
      <c r="A284" s="61" t="s">
        <v>288</v>
      </c>
      <c r="B284" s="62">
        <v>913</v>
      </c>
      <c r="C284" s="63">
        <v>1</v>
      </c>
      <c r="D284" s="63">
        <v>13</v>
      </c>
      <c r="E284" s="64" t="s">
        <v>287</v>
      </c>
      <c r="F284" s="65" t="s">
        <v>0</v>
      </c>
      <c r="G284" s="66">
        <v>23739</v>
      </c>
      <c r="H284" s="66">
        <v>5661.7</v>
      </c>
      <c r="I284" s="68">
        <v>0.23849783057416066</v>
      </c>
    </row>
    <row r="285" spans="1:9" ht="69.599999999999994">
      <c r="A285" s="61" t="s">
        <v>286</v>
      </c>
      <c r="B285" s="62">
        <v>913</v>
      </c>
      <c r="C285" s="63">
        <v>1</v>
      </c>
      <c r="D285" s="63">
        <v>13</v>
      </c>
      <c r="E285" s="64" t="s">
        <v>285</v>
      </c>
      <c r="F285" s="65" t="s">
        <v>0</v>
      </c>
      <c r="G285" s="66">
        <v>823.4</v>
      </c>
      <c r="H285" s="66">
        <v>14.5</v>
      </c>
      <c r="I285" s="68">
        <v>1.7609910128734516E-2</v>
      </c>
    </row>
    <row r="286" spans="1:9" ht="42">
      <c r="A286" s="61" t="s">
        <v>284</v>
      </c>
      <c r="B286" s="62">
        <v>913</v>
      </c>
      <c r="C286" s="63">
        <v>1</v>
      </c>
      <c r="D286" s="63">
        <v>13</v>
      </c>
      <c r="E286" s="64" t="s">
        <v>283</v>
      </c>
      <c r="F286" s="65" t="s">
        <v>0</v>
      </c>
      <c r="G286" s="66">
        <v>823.4</v>
      </c>
      <c r="H286" s="66">
        <v>14.5</v>
      </c>
      <c r="I286" s="68">
        <v>1.7609910128734516E-2</v>
      </c>
    </row>
    <row r="287" spans="1:9" ht="28.2">
      <c r="A287" s="61" t="s">
        <v>282</v>
      </c>
      <c r="B287" s="62">
        <v>913</v>
      </c>
      <c r="C287" s="63">
        <v>1</v>
      </c>
      <c r="D287" s="63">
        <v>13</v>
      </c>
      <c r="E287" s="64" t="s">
        <v>281</v>
      </c>
      <c r="F287" s="65" t="s">
        <v>0</v>
      </c>
      <c r="G287" s="66">
        <v>550</v>
      </c>
      <c r="H287" s="66">
        <v>0</v>
      </c>
      <c r="I287" s="68">
        <v>0</v>
      </c>
    </row>
    <row r="288" spans="1:9" ht="28.2">
      <c r="A288" s="61" t="s">
        <v>13</v>
      </c>
      <c r="B288" s="62">
        <v>913</v>
      </c>
      <c r="C288" s="63">
        <v>1</v>
      </c>
      <c r="D288" s="63">
        <v>13</v>
      </c>
      <c r="E288" s="64" t="s">
        <v>281</v>
      </c>
      <c r="F288" s="65" t="s">
        <v>10</v>
      </c>
      <c r="G288" s="66">
        <v>550</v>
      </c>
      <c r="H288" s="66">
        <v>0</v>
      </c>
      <c r="I288" s="68">
        <v>0</v>
      </c>
    </row>
    <row r="289" spans="1:9" ht="28.2">
      <c r="A289" s="61" t="s">
        <v>280</v>
      </c>
      <c r="B289" s="62">
        <v>913</v>
      </c>
      <c r="C289" s="63">
        <v>1</v>
      </c>
      <c r="D289" s="63">
        <v>13</v>
      </c>
      <c r="E289" s="64" t="s">
        <v>279</v>
      </c>
      <c r="F289" s="65" t="s">
        <v>0</v>
      </c>
      <c r="G289" s="66">
        <v>150</v>
      </c>
      <c r="H289" s="66">
        <v>0</v>
      </c>
      <c r="I289" s="68">
        <v>0</v>
      </c>
    </row>
    <row r="290" spans="1:9" ht="28.2">
      <c r="A290" s="61" t="s">
        <v>13</v>
      </c>
      <c r="B290" s="62">
        <v>913</v>
      </c>
      <c r="C290" s="63">
        <v>1</v>
      </c>
      <c r="D290" s="63">
        <v>13</v>
      </c>
      <c r="E290" s="64" t="s">
        <v>279</v>
      </c>
      <c r="F290" s="65" t="s">
        <v>10</v>
      </c>
      <c r="G290" s="66">
        <v>150</v>
      </c>
      <c r="H290" s="66">
        <v>0</v>
      </c>
      <c r="I290" s="68">
        <v>0</v>
      </c>
    </row>
    <row r="291" spans="1:9">
      <c r="A291" s="61" t="s">
        <v>275</v>
      </c>
      <c r="B291" s="62">
        <v>913</v>
      </c>
      <c r="C291" s="63">
        <v>1</v>
      </c>
      <c r="D291" s="63">
        <v>13</v>
      </c>
      <c r="E291" s="64" t="s">
        <v>274</v>
      </c>
      <c r="F291" s="65" t="s">
        <v>0</v>
      </c>
      <c r="G291" s="66">
        <v>123.4</v>
      </c>
      <c r="H291" s="66">
        <v>14.5</v>
      </c>
      <c r="I291" s="68">
        <v>0.11750405186385737</v>
      </c>
    </row>
    <row r="292" spans="1:9" ht="28.2">
      <c r="A292" s="61" t="s">
        <v>13</v>
      </c>
      <c r="B292" s="62">
        <v>913</v>
      </c>
      <c r="C292" s="63">
        <v>1</v>
      </c>
      <c r="D292" s="63">
        <v>13</v>
      </c>
      <c r="E292" s="64" t="s">
        <v>274</v>
      </c>
      <c r="F292" s="65" t="s">
        <v>10</v>
      </c>
      <c r="G292" s="66">
        <v>14.1</v>
      </c>
      <c r="H292" s="66">
        <v>1.2</v>
      </c>
      <c r="I292" s="68">
        <v>8.5106382978723402E-2</v>
      </c>
    </row>
    <row r="293" spans="1:9">
      <c r="A293" s="61" t="s">
        <v>4</v>
      </c>
      <c r="B293" s="62">
        <v>913</v>
      </c>
      <c r="C293" s="63">
        <v>1</v>
      </c>
      <c r="D293" s="63">
        <v>13</v>
      </c>
      <c r="E293" s="64" t="s">
        <v>274</v>
      </c>
      <c r="F293" s="65" t="s">
        <v>1</v>
      </c>
      <c r="G293" s="66">
        <v>109.3</v>
      </c>
      <c r="H293" s="66">
        <v>13.3</v>
      </c>
      <c r="I293" s="68">
        <v>0.12168344007319305</v>
      </c>
    </row>
    <row r="294" spans="1:9" ht="69.599999999999994">
      <c r="A294" s="61" t="s">
        <v>270</v>
      </c>
      <c r="B294" s="62">
        <v>913</v>
      </c>
      <c r="C294" s="63">
        <v>1</v>
      </c>
      <c r="D294" s="63">
        <v>13</v>
      </c>
      <c r="E294" s="64" t="s">
        <v>269</v>
      </c>
      <c r="F294" s="65" t="s">
        <v>0</v>
      </c>
      <c r="G294" s="66">
        <v>19870</v>
      </c>
      <c r="H294" s="66">
        <v>4994</v>
      </c>
      <c r="I294" s="68">
        <v>0.2513336688475088</v>
      </c>
    </row>
    <row r="295" spans="1:9" ht="69.599999999999994">
      <c r="A295" s="61" t="s">
        <v>268</v>
      </c>
      <c r="B295" s="62">
        <v>913</v>
      </c>
      <c r="C295" s="63">
        <v>1</v>
      </c>
      <c r="D295" s="63">
        <v>13</v>
      </c>
      <c r="E295" s="64" t="s">
        <v>267</v>
      </c>
      <c r="F295" s="65" t="s">
        <v>0</v>
      </c>
      <c r="G295" s="66">
        <v>19870</v>
      </c>
      <c r="H295" s="66">
        <v>4994</v>
      </c>
      <c r="I295" s="68">
        <v>0.2513336688475088</v>
      </c>
    </row>
    <row r="296" spans="1:9" ht="28.2">
      <c r="A296" s="61" t="s">
        <v>266</v>
      </c>
      <c r="B296" s="62">
        <v>913</v>
      </c>
      <c r="C296" s="63">
        <v>1</v>
      </c>
      <c r="D296" s="63">
        <v>13</v>
      </c>
      <c r="E296" s="64" t="s">
        <v>265</v>
      </c>
      <c r="F296" s="65" t="s">
        <v>0</v>
      </c>
      <c r="G296" s="66">
        <v>18837.8</v>
      </c>
      <c r="H296" s="66">
        <v>4728.8</v>
      </c>
      <c r="I296" s="68">
        <v>0.25102719001157248</v>
      </c>
    </row>
    <row r="297" spans="1:9" ht="42">
      <c r="A297" s="61" t="s">
        <v>263</v>
      </c>
      <c r="B297" s="62">
        <v>913</v>
      </c>
      <c r="C297" s="63">
        <v>1</v>
      </c>
      <c r="D297" s="63">
        <v>13</v>
      </c>
      <c r="E297" s="64" t="s">
        <v>265</v>
      </c>
      <c r="F297" s="65" t="s">
        <v>261</v>
      </c>
      <c r="G297" s="66">
        <v>18837.8</v>
      </c>
      <c r="H297" s="66">
        <v>4728.8</v>
      </c>
      <c r="I297" s="68">
        <v>0.25102719001157248</v>
      </c>
    </row>
    <row r="298" spans="1:9" ht="28.2">
      <c r="A298" s="61" t="s">
        <v>264</v>
      </c>
      <c r="B298" s="62">
        <v>913</v>
      </c>
      <c r="C298" s="63">
        <v>1</v>
      </c>
      <c r="D298" s="63">
        <v>13</v>
      </c>
      <c r="E298" s="64" t="s">
        <v>262</v>
      </c>
      <c r="F298" s="65" t="s">
        <v>0</v>
      </c>
      <c r="G298" s="66">
        <v>1032.2</v>
      </c>
      <c r="H298" s="66">
        <v>265.2</v>
      </c>
      <c r="I298" s="68">
        <v>0.25692695214105793</v>
      </c>
    </row>
    <row r="299" spans="1:9" ht="42">
      <c r="A299" s="61" t="s">
        <v>263</v>
      </c>
      <c r="B299" s="62">
        <v>913</v>
      </c>
      <c r="C299" s="63">
        <v>1</v>
      </c>
      <c r="D299" s="63">
        <v>13</v>
      </c>
      <c r="E299" s="64" t="s">
        <v>262</v>
      </c>
      <c r="F299" s="65" t="s">
        <v>261</v>
      </c>
      <c r="G299" s="66">
        <v>1032.2</v>
      </c>
      <c r="H299" s="66">
        <v>265.2</v>
      </c>
      <c r="I299" s="68">
        <v>0.25692695214105793</v>
      </c>
    </row>
    <row r="300" spans="1:9" ht="60" customHeight="1">
      <c r="A300" s="61" t="s">
        <v>255</v>
      </c>
      <c r="B300" s="62">
        <v>913</v>
      </c>
      <c r="C300" s="63">
        <v>1</v>
      </c>
      <c r="D300" s="63">
        <v>13</v>
      </c>
      <c r="E300" s="64" t="s">
        <v>254</v>
      </c>
      <c r="F300" s="65" t="s">
        <v>0</v>
      </c>
      <c r="G300" s="66">
        <v>3045.6</v>
      </c>
      <c r="H300" s="66">
        <v>653.20000000000005</v>
      </c>
      <c r="I300" s="68">
        <v>0.21447333858681378</v>
      </c>
    </row>
    <row r="301" spans="1:9" ht="28.2">
      <c r="A301" s="61" t="s">
        <v>253</v>
      </c>
      <c r="B301" s="62">
        <v>913</v>
      </c>
      <c r="C301" s="63">
        <v>1</v>
      </c>
      <c r="D301" s="63">
        <v>13</v>
      </c>
      <c r="E301" s="64" t="s">
        <v>252</v>
      </c>
      <c r="F301" s="65" t="s">
        <v>0</v>
      </c>
      <c r="G301" s="66">
        <v>3045.6</v>
      </c>
      <c r="H301" s="66">
        <v>653.20000000000005</v>
      </c>
      <c r="I301" s="68">
        <v>0.21447333858681378</v>
      </c>
    </row>
    <row r="302" spans="1:9" ht="28.2">
      <c r="A302" s="61" t="s">
        <v>217</v>
      </c>
      <c r="B302" s="62">
        <v>913</v>
      </c>
      <c r="C302" s="63">
        <v>1</v>
      </c>
      <c r="D302" s="63">
        <v>13</v>
      </c>
      <c r="E302" s="64" t="s">
        <v>250</v>
      </c>
      <c r="F302" s="65" t="s">
        <v>0</v>
      </c>
      <c r="G302" s="66">
        <v>3045.6</v>
      </c>
      <c r="H302" s="66">
        <v>653.20000000000005</v>
      </c>
      <c r="I302" s="68">
        <v>0.21447333858681378</v>
      </c>
    </row>
    <row r="303" spans="1:9" ht="74.25" customHeight="1">
      <c r="A303" s="61" t="s">
        <v>30</v>
      </c>
      <c r="B303" s="62">
        <v>913</v>
      </c>
      <c r="C303" s="63">
        <v>1</v>
      </c>
      <c r="D303" s="63">
        <v>13</v>
      </c>
      <c r="E303" s="64" t="s">
        <v>250</v>
      </c>
      <c r="F303" s="65" t="s">
        <v>29</v>
      </c>
      <c r="G303" s="66">
        <v>2937.7</v>
      </c>
      <c r="H303" s="66">
        <v>625.79999999999995</v>
      </c>
      <c r="I303" s="68">
        <v>0.21302379412465533</v>
      </c>
    </row>
    <row r="304" spans="1:9" ht="28.2">
      <c r="A304" s="61" t="s">
        <v>13</v>
      </c>
      <c r="B304" s="62">
        <v>913</v>
      </c>
      <c r="C304" s="63">
        <v>1</v>
      </c>
      <c r="D304" s="63">
        <v>13</v>
      </c>
      <c r="E304" s="64" t="s">
        <v>250</v>
      </c>
      <c r="F304" s="65" t="s">
        <v>10</v>
      </c>
      <c r="G304" s="66">
        <v>107.9</v>
      </c>
      <c r="H304" s="66">
        <v>27.4</v>
      </c>
      <c r="I304" s="68">
        <v>0.25393883225208524</v>
      </c>
    </row>
    <row r="305" spans="1:9">
      <c r="A305" s="61" t="s">
        <v>484</v>
      </c>
      <c r="B305" s="62">
        <v>913</v>
      </c>
      <c r="C305" s="63">
        <v>4</v>
      </c>
      <c r="D305" s="63">
        <v>0</v>
      </c>
      <c r="E305" s="64" t="s">
        <v>0</v>
      </c>
      <c r="F305" s="65" t="s">
        <v>0</v>
      </c>
      <c r="G305" s="66">
        <v>515</v>
      </c>
      <c r="H305" s="66">
        <v>0</v>
      </c>
      <c r="I305" s="68">
        <v>0</v>
      </c>
    </row>
    <row r="306" spans="1:9" ht="28.2">
      <c r="A306" s="61" t="s">
        <v>277</v>
      </c>
      <c r="B306" s="62">
        <v>913</v>
      </c>
      <c r="C306" s="63">
        <v>4</v>
      </c>
      <c r="D306" s="63">
        <v>12</v>
      </c>
      <c r="E306" s="64" t="s">
        <v>0</v>
      </c>
      <c r="F306" s="65" t="s">
        <v>0</v>
      </c>
      <c r="G306" s="66">
        <v>515</v>
      </c>
      <c r="H306" s="66">
        <v>0</v>
      </c>
      <c r="I306" s="68">
        <v>0</v>
      </c>
    </row>
    <row r="307" spans="1:9" ht="55.8">
      <c r="A307" s="61" t="s">
        <v>288</v>
      </c>
      <c r="B307" s="62">
        <v>913</v>
      </c>
      <c r="C307" s="63">
        <v>4</v>
      </c>
      <c r="D307" s="63">
        <v>12</v>
      </c>
      <c r="E307" s="64" t="s">
        <v>287</v>
      </c>
      <c r="F307" s="65" t="s">
        <v>0</v>
      </c>
      <c r="G307" s="66">
        <v>515</v>
      </c>
      <c r="H307" s="66">
        <v>0</v>
      </c>
      <c r="I307" s="68">
        <v>0</v>
      </c>
    </row>
    <row r="308" spans="1:9" ht="69.599999999999994">
      <c r="A308" s="61" t="s">
        <v>286</v>
      </c>
      <c r="B308" s="62">
        <v>913</v>
      </c>
      <c r="C308" s="63">
        <v>4</v>
      </c>
      <c r="D308" s="63">
        <v>12</v>
      </c>
      <c r="E308" s="64" t="s">
        <v>285</v>
      </c>
      <c r="F308" s="65" t="s">
        <v>0</v>
      </c>
      <c r="G308" s="66">
        <v>515</v>
      </c>
      <c r="H308" s="66">
        <v>0</v>
      </c>
      <c r="I308" s="68">
        <v>0</v>
      </c>
    </row>
    <row r="309" spans="1:9" ht="42">
      <c r="A309" s="61" t="s">
        <v>284</v>
      </c>
      <c r="B309" s="62">
        <v>913</v>
      </c>
      <c r="C309" s="63">
        <v>4</v>
      </c>
      <c r="D309" s="63">
        <v>12</v>
      </c>
      <c r="E309" s="64" t="s">
        <v>283</v>
      </c>
      <c r="F309" s="65" t="s">
        <v>0</v>
      </c>
      <c r="G309" s="66">
        <v>515</v>
      </c>
      <c r="H309" s="66">
        <v>0</v>
      </c>
      <c r="I309" s="68">
        <v>0</v>
      </c>
    </row>
    <row r="310" spans="1:9" ht="55.8">
      <c r="A310" s="61" t="s">
        <v>278</v>
      </c>
      <c r="B310" s="62">
        <v>913</v>
      </c>
      <c r="C310" s="63">
        <v>4</v>
      </c>
      <c r="D310" s="63">
        <v>12</v>
      </c>
      <c r="E310" s="64" t="s">
        <v>276</v>
      </c>
      <c r="F310" s="65" t="s">
        <v>0</v>
      </c>
      <c r="G310" s="66">
        <v>515</v>
      </c>
      <c r="H310" s="66">
        <v>0</v>
      </c>
      <c r="I310" s="68">
        <v>0</v>
      </c>
    </row>
    <row r="311" spans="1:9" ht="28.2">
      <c r="A311" s="61" t="s">
        <v>13</v>
      </c>
      <c r="B311" s="62">
        <v>913</v>
      </c>
      <c r="C311" s="63">
        <v>4</v>
      </c>
      <c r="D311" s="63">
        <v>12</v>
      </c>
      <c r="E311" s="64" t="s">
        <v>276</v>
      </c>
      <c r="F311" s="65" t="s">
        <v>10</v>
      </c>
      <c r="G311" s="66">
        <v>515</v>
      </c>
      <c r="H311" s="66">
        <v>0</v>
      </c>
      <c r="I311" s="68">
        <v>0</v>
      </c>
    </row>
    <row r="312" spans="1:9">
      <c r="A312" s="61" t="s">
        <v>483</v>
      </c>
      <c r="B312" s="62">
        <v>913</v>
      </c>
      <c r="C312" s="63">
        <v>5</v>
      </c>
      <c r="D312" s="63">
        <v>0</v>
      </c>
      <c r="E312" s="64" t="s">
        <v>0</v>
      </c>
      <c r="F312" s="65" t="s">
        <v>0</v>
      </c>
      <c r="G312" s="66">
        <v>21</v>
      </c>
      <c r="H312" s="66">
        <v>0</v>
      </c>
      <c r="I312" s="68">
        <v>0</v>
      </c>
    </row>
    <row r="313" spans="1:9">
      <c r="A313" s="61" t="s">
        <v>272</v>
      </c>
      <c r="B313" s="62">
        <v>913</v>
      </c>
      <c r="C313" s="63">
        <v>5</v>
      </c>
      <c r="D313" s="63">
        <v>1</v>
      </c>
      <c r="E313" s="64" t="s">
        <v>0</v>
      </c>
      <c r="F313" s="65" t="s">
        <v>0</v>
      </c>
      <c r="G313" s="66">
        <v>21</v>
      </c>
      <c r="H313" s="66">
        <v>0</v>
      </c>
      <c r="I313" s="68">
        <v>0</v>
      </c>
    </row>
    <row r="314" spans="1:9" ht="55.8">
      <c r="A314" s="61" t="s">
        <v>288</v>
      </c>
      <c r="B314" s="62">
        <v>913</v>
      </c>
      <c r="C314" s="63">
        <v>5</v>
      </c>
      <c r="D314" s="63">
        <v>1</v>
      </c>
      <c r="E314" s="64" t="s">
        <v>287</v>
      </c>
      <c r="F314" s="65" t="s">
        <v>0</v>
      </c>
      <c r="G314" s="66">
        <v>21</v>
      </c>
      <c r="H314" s="66">
        <v>0</v>
      </c>
      <c r="I314" s="68">
        <v>0</v>
      </c>
    </row>
    <row r="315" spans="1:9" ht="69.599999999999994">
      <c r="A315" s="61" t="s">
        <v>286</v>
      </c>
      <c r="B315" s="62">
        <v>913</v>
      </c>
      <c r="C315" s="63">
        <v>5</v>
      </c>
      <c r="D315" s="63">
        <v>1</v>
      </c>
      <c r="E315" s="64" t="s">
        <v>285</v>
      </c>
      <c r="F315" s="65" t="s">
        <v>0</v>
      </c>
      <c r="G315" s="66">
        <v>21</v>
      </c>
      <c r="H315" s="66">
        <v>0</v>
      </c>
      <c r="I315" s="68">
        <v>0</v>
      </c>
    </row>
    <row r="316" spans="1:9" ht="42">
      <c r="A316" s="61" t="s">
        <v>284</v>
      </c>
      <c r="B316" s="62">
        <v>913</v>
      </c>
      <c r="C316" s="63">
        <v>5</v>
      </c>
      <c r="D316" s="63">
        <v>1</v>
      </c>
      <c r="E316" s="64" t="s">
        <v>283</v>
      </c>
      <c r="F316" s="65" t="s">
        <v>0</v>
      </c>
      <c r="G316" s="66">
        <v>21</v>
      </c>
      <c r="H316" s="66">
        <v>0</v>
      </c>
      <c r="I316" s="68">
        <v>0</v>
      </c>
    </row>
    <row r="317" spans="1:9" ht="28.2">
      <c r="A317" s="61" t="s">
        <v>273</v>
      </c>
      <c r="B317" s="62">
        <v>913</v>
      </c>
      <c r="C317" s="63">
        <v>5</v>
      </c>
      <c r="D317" s="63">
        <v>1</v>
      </c>
      <c r="E317" s="64" t="s">
        <v>271</v>
      </c>
      <c r="F317" s="65" t="s">
        <v>0</v>
      </c>
      <c r="G317" s="66">
        <v>21</v>
      </c>
      <c r="H317" s="66">
        <v>0</v>
      </c>
      <c r="I317" s="68">
        <v>0</v>
      </c>
    </row>
    <row r="318" spans="1:9" ht="28.2">
      <c r="A318" s="61" t="s">
        <v>13</v>
      </c>
      <c r="B318" s="62">
        <v>913</v>
      </c>
      <c r="C318" s="63">
        <v>5</v>
      </c>
      <c r="D318" s="63">
        <v>1</v>
      </c>
      <c r="E318" s="64" t="s">
        <v>271</v>
      </c>
      <c r="F318" s="65" t="s">
        <v>10</v>
      </c>
      <c r="G318" s="66">
        <v>21</v>
      </c>
      <c r="H318" s="66">
        <v>0</v>
      </c>
      <c r="I318" s="68">
        <v>0</v>
      </c>
    </row>
    <row r="319" spans="1:9">
      <c r="A319" s="61" t="s">
        <v>481</v>
      </c>
      <c r="B319" s="62">
        <v>913</v>
      </c>
      <c r="C319" s="63">
        <v>7</v>
      </c>
      <c r="D319" s="63">
        <v>0</v>
      </c>
      <c r="E319" s="64" t="s">
        <v>0</v>
      </c>
      <c r="F319" s="65" t="s">
        <v>0</v>
      </c>
      <c r="G319" s="66">
        <v>15</v>
      </c>
      <c r="H319" s="66">
        <v>0</v>
      </c>
      <c r="I319" s="68">
        <v>0</v>
      </c>
    </row>
    <row r="320" spans="1:9" ht="29.25" customHeight="1">
      <c r="A320" s="61" t="s">
        <v>119</v>
      </c>
      <c r="B320" s="62">
        <v>913</v>
      </c>
      <c r="C320" s="63">
        <v>7</v>
      </c>
      <c r="D320" s="63">
        <v>5</v>
      </c>
      <c r="E320" s="64" t="s">
        <v>0</v>
      </c>
      <c r="F320" s="65" t="s">
        <v>0</v>
      </c>
      <c r="G320" s="66">
        <v>15</v>
      </c>
      <c r="H320" s="66">
        <v>0</v>
      </c>
      <c r="I320" s="68">
        <v>0</v>
      </c>
    </row>
    <row r="321" spans="1:9" ht="55.8">
      <c r="A321" s="61" t="s">
        <v>288</v>
      </c>
      <c r="B321" s="62">
        <v>913</v>
      </c>
      <c r="C321" s="63">
        <v>7</v>
      </c>
      <c r="D321" s="63">
        <v>5</v>
      </c>
      <c r="E321" s="64" t="s">
        <v>287</v>
      </c>
      <c r="F321" s="65" t="s">
        <v>0</v>
      </c>
      <c r="G321" s="66">
        <v>15</v>
      </c>
      <c r="H321" s="66">
        <v>0</v>
      </c>
      <c r="I321" s="68">
        <v>0</v>
      </c>
    </row>
    <row r="322" spans="1:9" ht="69.599999999999994">
      <c r="A322" s="61" t="s">
        <v>255</v>
      </c>
      <c r="B322" s="62">
        <v>913</v>
      </c>
      <c r="C322" s="63">
        <v>7</v>
      </c>
      <c r="D322" s="63">
        <v>5</v>
      </c>
      <c r="E322" s="64" t="s">
        <v>254</v>
      </c>
      <c r="F322" s="65" t="s">
        <v>0</v>
      </c>
      <c r="G322" s="66">
        <v>15</v>
      </c>
      <c r="H322" s="66">
        <v>0</v>
      </c>
      <c r="I322" s="68">
        <v>0</v>
      </c>
    </row>
    <row r="323" spans="1:9" ht="28.2">
      <c r="A323" s="61" t="s">
        <v>253</v>
      </c>
      <c r="B323" s="62">
        <v>913</v>
      </c>
      <c r="C323" s="63">
        <v>7</v>
      </c>
      <c r="D323" s="63">
        <v>5</v>
      </c>
      <c r="E323" s="64" t="s">
        <v>252</v>
      </c>
      <c r="F323" s="65" t="s">
        <v>0</v>
      </c>
      <c r="G323" s="66">
        <v>15</v>
      </c>
      <c r="H323" s="66">
        <v>0</v>
      </c>
      <c r="I323" s="68">
        <v>0</v>
      </c>
    </row>
    <row r="324" spans="1:9" ht="28.2">
      <c r="A324" s="61" t="s">
        <v>149</v>
      </c>
      <c r="B324" s="62">
        <v>913</v>
      </c>
      <c r="C324" s="63">
        <v>7</v>
      </c>
      <c r="D324" s="63">
        <v>5</v>
      </c>
      <c r="E324" s="64" t="s">
        <v>251</v>
      </c>
      <c r="F324" s="65" t="s">
        <v>0</v>
      </c>
      <c r="G324" s="66">
        <v>15</v>
      </c>
      <c r="H324" s="66">
        <v>0</v>
      </c>
      <c r="I324" s="68">
        <v>0</v>
      </c>
    </row>
    <row r="325" spans="1:9" ht="28.2">
      <c r="A325" s="61" t="s">
        <v>13</v>
      </c>
      <c r="B325" s="62">
        <v>913</v>
      </c>
      <c r="C325" s="63">
        <v>7</v>
      </c>
      <c r="D325" s="63">
        <v>5</v>
      </c>
      <c r="E325" s="64" t="s">
        <v>251</v>
      </c>
      <c r="F325" s="65" t="s">
        <v>10</v>
      </c>
      <c r="G325" s="66">
        <v>15</v>
      </c>
      <c r="H325" s="66">
        <v>0</v>
      </c>
      <c r="I325" s="68">
        <v>0</v>
      </c>
    </row>
    <row r="326" spans="1:9">
      <c r="A326" s="61" t="s">
        <v>492</v>
      </c>
      <c r="B326" s="62">
        <v>913</v>
      </c>
      <c r="C326" s="63">
        <v>12</v>
      </c>
      <c r="D326" s="63">
        <v>0</v>
      </c>
      <c r="E326" s="64" t="s">
        <v>0</v>
      </c>
      <c r="F326" s="65" t="s">
        <v>0</v>
      </c>
      <c r="G326" s="66">
        <v>3500</v>
      </c>
      <c r="H326" s="66">
        <v>804</v>
      </c>
      <c r="I326" s="68">
        <v>0.2297142857142857</v>
      </c>
    </row>
    <row r="327" spans="1:9">
      <c r="A327" s="61" t="s">
        <v>257</v>
      </c>
      <c r="B327" s="62">
        <v>913</v>
      </c>
      <c r="C327" s="63">
        <v>12</v>
      </c>
      <c r="D327" s="63">
        <v>2</v>
      </c>
      <c r="E327" s="64" t="s">
        <v>0</v>
      </c>
      <c r="F327" s="65" t="s">
        <v>0</v>
      </c>
      <c r="G327" s="66">
        <v>3500</v>
      </c>
      <c r="H327" s="66">
        <v>804</v>
      </c>
      <c r="I327" s="68">
        <v>0.2297142857142857</v>
      </c>
    </row>
    <row r="328" spans="1:9" ht="55.8">
      <c r="A328" s="61" t="s">
        <v>288</v>
      </c>
      <c r="B328" s="62">
        <v>913</v>
      </c>
      <c r="C328" s="63">
        <v>12</v>
      </c>
      <c r="D328" s="63">
        <v>2</v>
      </c>
      <c r="E328" s="64" t="s">
        <v>287</v>
      </c>
      <c r="F328" s="65" t="s">
        <v>0</v>
      </c>
      <c r="G328" s="66">
        <v>3500</v>
      </c>
      <c r="H328" s="66">
        <v>804</v>
      </c>
      <c r="I328" s="68">
        <v>0.2297142857142857</v>
      </c>
    </row>
    <row r="329" spans="1:9" ht="69.599999999999994">
      <c r="A329" s="61" t="s">
        <v>270</v>
      </c>
      <c r="B329" s="62">
        <v>913</v>
      </c>
      <c r="C329" s="63">
        <v>12</v>
      </c>
      <c r="D329" s="63">
        <v>2</v>
      </c>
      <c r="E329" s="64" t="s">
        <v>269</v>
      </c>
      <c r="F329" s="65" t="s">
        <v>0</v>
      </c>
      <c r="G329" s="66">
        <v>3500</v>
      </c>
      <c r="H329" s="66">
        <v>804</v>
      </c>
      <c r="I329" s="68">
        <v>0.2297142857142857</v>
      </c>
    </row>
    <row r="330" spans="1:9" ht="69.599999999999994">
      <c r="A330" s="61" t="s">
        <v>260</v>
      </c>
      <c r="B330" s="62">
        <v>913</v>
      </c>
      <c r="C330" s="63">
        <v>12</v>
      </c>
      <c r="D330" s="63">
        <v>2</v>
      </c>
      <c r="E330" s="64" t="s">
        <v>259</v>
      </c>
      <c r="F330" s="65" t="s">
        <v>0</v>
      </c>
      <c r="G330" s="66">
        <v>3500</v>
      </c>
      <c r="H330" s="66">
        <v>804</v>
      </c>
      <c r="I330" s="68">
        <v>0.2297142857142857</v>
      </c>
    </row>
    <row r="331" spans="1:9" ht="28.2">
      <c r="A331" s="61" t="s">
        <v>258</v>
      </c>
      <c r="B331" s="62">
        <v>913</v>
      </c>
      <c r="C331" s="63">
        <v>12</v>
      </c>
      <c r="D331" s="63">
        <v>2</v>
      </c>
      <c r="E331" s="64" t="s">
        <v>256</v>
      </c>
      <c r="F331" s="65" t="s">
        <v>0</v>
      </c>
      <c r="G331" s="66">
        <v>3500</v>
      </c>
      <c r="H331" s="66">
        <v>804</v>
      </c>
      <c r="I331" s="68">
        <v>0.2297142857142857</v>
      </c>
    </row>
    <row r="332" spans="1:9">
      <c r="A332" s="61" t="s">
        <v>4</v>
      </c>
      <c r="B332" s="62">
        <v>913</v>
      </c>
      <c r="C332" s="63">
        <v>12</v>
      </c>
      <c r="D332" s="63">
        <v>2</v>
      </c>
      <c r="E332" s="64" t="s">
        <v>256</v>
      </c>
      <c r="F332" s="65" t="s">
        <v>1</v>
      </c>
      <c r="G332" s="66">
        <v>3500</v>
      </c>
      <c r="H332" s="66">
        <v>804</v>
      </c>
      <c r="I332" s="68">
        <v>0.2297142857142857</v>
      </c>
    </row>
    <row r="333" spans="1:9" s="27" customFormat="1">
      <c r="A333" s="55" t="s">
        <v>491</v>
      </c>
      <c r="B333" s="56">
        <v>916</v>
      </c>
      <c r="C333" s="57">
        <v>0</v>
      </c>
      <c r="D333" s="57">
        <v>0</v>
      </c>
      <c r="E333" s="58" t="s">
        <v>0</v>
      </c>
      <c r="F333" s="59" t="s">
        <v>0</v>
      </c>
      <c r="G333" s="60">
        <v>1212.7</v>
      </c>
      <c r="H333" s="60">
        <v>609.70000000000005</v>
      </c>
      <c r="I333" s="67">
        <v>0.50276243093922657</v>
      </c>
    </row>
    <row r="334" spans="1:9">
      <c r="A334" s="61" t="s">
        <v>478</v>
      </c>
      <c r="B334" s="62">
        <v>916</v>
      </c>
      <c r="C334" s="63">
        <v>1</v>
      </c>
      <c r="D334" s="63">
        <v>0</v>
      </c>
      <c r="E334" s="64" t="s">
        <v>0</v>
      </c>
      <c r="F334" s="65" t="s">
        <v>0</v>
      </c>
      <c r="G334" s="66">
        <v>1212.7</v>
      </c>
      <c r="H334" s="66">
        <v>609.70000000000005</v>
      </c>
      <c r="I334" s="68">
        <v>0.50276243093922657</v>
      </c>
    </row>
    <row r="335" spans="1:9" ht="55.8">
      <c r="A335" s="61" t="s">
        <v>40</v>
      </c>
      <c r="B335" s="62">
        <v>916</v>
      </c>
      <c r="C335" s="63">
        <v>1</v>
      </c>
      <c r="D335" s="63">
        <v>3</v>
      </c>
      <c r="E335" s="64" t="s">
        <v>0</v>
      </c>
      <c r="F335" s="65" t="s">
        <v>0</v>
      </c>
      <c r="G335" s="66">
        <v>1212.7</v>
      </c>
      <c r="H335" s="66">
        <v>609.70000000000005</v>
      </c>
      <c r="I335" s="68">
        <v>0.50276243093922657</v>
      </c>
    </row>
    <row r="336" spans="1:9">
      <c r="A336" s="61" t="s">
        <v>49</v>
      </c>
      <c r="B336" s="62">
        <v>916</v>
      </c>
      <c r="C336" s="63">
        <v>1</v>
      </c>
      <c r="D336" s="63">
        <v>3</v>
      </c>
      <c r="E336" s="64" t="s">
        <v>48</v>
      </c>
      <c r="F336" s="65" t="s">
        <v>0</v>
      </c>
      <c r="G336" s="66">
        <v>1212.7</v>
      </c>
      <c r="H336" s="66">
        <v>609.70000000000005</v>
      </c>
      <c r="I336" s="68">
        <v>0.50276243093922657</v>
      </c>
    </row>
    <row r="337" spans="1:9" ht="28.2">
      <c r="A337" s="61" t="s">
        <v>47</v>
      </c>
      <c r="B337" s="62">
        <v>916</v>
      </c>
      <c r="C337" s="63">
        <v>1</v>
      </c>
      <c r="D337" s="63">
        <v>3</v>
      </c>
      <c r="E337" s="64" t="s">
        <v>46</v>
      </c>
      <c r="F337" s="65" t="s">
        <v>0</v>
      </c>
      <c r="G337" s="66">
        <v>1212.7</v>
      </c>
      <c r="H337" s="66">
        <v>609.70000000000005</v>
      </c>
      <c r="I337" s="68">
        <v>0.50276243093922657</v>
      </c>
    </row>
    <row r="338" spans="1:9" ht="28.2">
      <c r="A338" s="61" t="s">
        <v>45</v>
      </c>
      <c r="B338" s="62">
        <v>916</v>
      </c>
      <c r="C338" s="63">
        <v>1</v>
      </c>
      <c r="D338" s="63">
        <v>3</v>
      </c>
      <c r="E338" s="64" t="s">
        <v>44</v>
      </c>
      <c r="F338" s="65" t="s">
        <v>0</v>
      </c>
      <c r="G338" s="66">
        <v>883</v>
      </c>
      <c r="H338" s="66">
        <v>494.7</v>
      </c>
      <c r="I338" s="68">
        <v>0.5602491506228765</v>
      </c>
    </row>
    <row r="339" spans="1:9" ht="28.2">
      <c r="A339" s="61" t="s">
        <v>31</v>
      </c>
      <c r="B339" s="62">
        <v>916</v>
      </c>
      <c r="C339" s="63">
        <v>1</v>
      </c>
      <c r="D339" s="63">
        <v>3</v>
      </c>
      <c r="E339" s="64" t="s">
        <v>43</v>
      </c>
      <c r="F339" s="65" t="s">
        <v>0</v>
      </c>
      <c r="G339" s="66">
        <v>883</v>
      </c>
      <c r="H339" s="66">
        <v>494.7</v>
      </c>
      <c r="I339" s="68">
        <v>0.5602491506228765</v>
      </c>
    </row>
    <row r="340" spans="1:9" ht="74.25" customHeight="1">
      <c r="A340" s="61" t="s">
        <v>30</v>
      </c>
      <c r="B340" s="62">
        <v>916</v>
      </c>
      <c r="C340" s="63">
        <v>1</v>
      </c>
      <c r="D340" s="63">
        <v>3</v>
      </c>
      <c r="E340" s="64" t="s">
        <v>43</v>
      </c>
      <c r="F340" s="65" t="s">
        <v>29</v>
      </c>
      <c r="G340" s="66">
        <v>883</v>
      </c>
      <c r="H340" s="66">
        <v>494.7</v>
      </c>
      <c r="I340" s="68">
        <v>0.5602491506228765</v>
      </c>
    </row>
    <row r="341" spans="1:9" ht="28.2">
      <c r="A341" s="61" t="s">
        <v>42</v>
      </c>
      <c r="B341" s="62">
        <v>916</v>
      </c>
      <c r="C341" s="63">
        <v>1</v>
      </c>
      <c r="D341" s="63">
        <v>3</v>
      </c>
      <c r="E341" s="64" t="s">
        <v>41</v>
      </c>
      <c r="F341" s="65" t="s">
        <v>0</v>
      </c>
      <c r="G341" s="66">
        <v>329.7</v>
      </c>
      <c r="H341" s="66">
        <v>115</v>
      </c>
      <c r="I341" s="68">
        <v>0.34880194115862906</v>
      </c>
    </row>
    <row r="342" spans="1:9" ht="28.2">
      <c r="A342" s="61" t="s">
        <v>31</v>
      </c>
      <c r="B342" s="62">
        <v>916</v>
      </c>
      <c r="C342" s="63">
        <v>1</v>
      </c>
      <c r="D342" s="63">
        <v>3</v>
      </c>
      <c r="E342" s="64" t="s">
        <v>39</v>
      </c>
      <c r="F342" s="65" t="s">
        <v>0</v>
      </c>
      <c r="G342" s="66">
        <v>329.7</v>
      </c>
      <c r="H342" s="66">
        <v>115</v>
      </c>
      <c r="I342" s="68">
        <v>0.34880194115862906</v>
      </c>
    </row>
    <row r="343" spans="1:9" ht="74.25" customHeight="1">
      <c r="A343" s="61" t="s">
        <v>30</v>
      </c>
      <c r="B343" s="62">
        <v>916</v>
      </c>
      <c r="C343" s="63">
        <v>1</v>
      </c>
      <c r="D343" s="63">
        <v>3</v>
      </c>
      <c r="E343" s="64" t="s">
        <v>39</v>
      </c>
      <c r="F343" s="65" t="s">
        <v>29</v>
      </c>
      <c r="G343" s="66">
        <v>322</v>
      </c>
      <c r="H343" s="66">
        <v>109.7</v>
      </c>
      <c r="I343" s="68">
        <v>0.34068322981366461</v>
      </c>
    </row>
    <row r="344" spans="1:9" ht="28.2">
      <c r="A344" s="61" t="s">
        <v>13</v>
      </c>
      <c r="B344" s="62">
        <v>916</v>
      </c>
      <c r="C344" s="63">
        <v>1</v>
      </c>
      <c r="D344" s="63">
        <v>3</v>
      </c>
      <c r="E344" s="64" t="s">
        <v>39</v>
      </c>
      <c r="F344" s="65" t="s">
        <v>10</v>
      </c>
      <c r="G344" s="66">
        <v>7.7</v>
      </c>
      <c r="H344" s="66">
        <v>5.3</v>
      </c>
      <c r="I344" s="68">
        <v>0.68831168831168832</v>
      </c>
    </row>
    <row r="345" spans="1:9" s="27" customFormat="1">
      <c r="A345" s="55" t="s">
        <v>490</v>
      </c>
      <c r="B345" s="56">
        <v>917</v>
      </c>
      <c r="C345" s="57">
        <v>0</v>
      </c>
      <c r="D345" s="57">
        <v>0</v>
      </c>
      <c r="E345" s="58" t="s">
        <v>0</v>
      </c>
      <c r="F345" s="59" t="s">
        <v>0</v>
      </c>
      <c r="G345" s="60">
        <v>45762.9</v>
      </c>
      <c r="H345" s="60">
        <v>10075.4</v>
      </c>
      <c r="I345" s="67">
        <v>0.22016524302437127</v>
      </c>
    </row>
    <row r="346" spans="1:9">
      <c r="A346" s="61" t="s">
        <v>478</v>
      </c>
      <c r="B346" s="62">
        <v>917</v>
      </c>
      <c r="C346" s="63">
        <v>1</v>
      </c>
      <c r="D346" s="63">
        <v>0</v>
      </c>
      <c r="E346" s="64" t="s">
        <v>0</v>
      </c>
      <c r="F346" s="65" t="s">
        <v>0</v>
      </c>
      <c r="G346" s="66">
        <v>37971.4</v>
      </c>
      <c r="H346" s="66">
        <v>8690.2000000000007</v>
      </c>
      <c r="I346" s="68">
        <v>0.22886172224358334</v>
      </c>
    </row>
    <row r="347" spans="1:9" ht="48" customHeight="1">
      <c r="A347" s="61" t="s">
        <v>216</v>
      </c>
      <c r="B347" s="62">
        <v>917</v>
      </c>
      <c r="C347" s="63">
        <v>1</v>
      </c>
      <c r="D347" s="63">
        <v>2</v>
      </c>
      <c r="E347" s="64" t="s">
        <v>0</v>
      </c>
      <c r="F347" s="65" t="s">
        <v>0</v>
      </c>
      <c r="G347" s="66">
        <v>1737</v>
      </c>
      <c r="H347" s="66">
        <v>30</v>
      </c>
      <c r="I347" s="68">
        <v>1.7271157167530225E-2</v>
      </c>
    </row>
    <row r="348" spans="1:9" ht="45.75" customHeight="1">
      <c r="A348" s="61" t="s">
        <v>249</v>
      </c>
      <c r="B348" s="62">
        <v>917</v>
      </c>
      <c r="C348" s="63">
        <v>1</v>
      </c>
      <c r="D348" s="63">
        <v>2</v>
      </c>
      <c r="E348" s="64" t="s">
        <v>248</v>
      </c>
      <c r="F348" s="65" t="s">
        <v>0</v>
      </c>
      <c r="G348" s="66">
        <v>1737</v>
      </c>
      <c r="H348" s="66">
        <v>30</v>
      </c>
      <c r="I348" s="68">
        <v>1.7271157167530225E-2</v>
      </c>
    </row>
    <row r="349" spans="1:9" ht="42">
      <c r="A349" s="61" t="s">
        <v>247</v>
      </c>
      <c r="B349" s="62">
        <v>917</v>
      </c>
      <c r="C349" s="63">
        <v>1</v>
      </c>
      <c r="D349" s="63">
        <v>2</v>
      </c>
      <c r="E349" s="64" t="s">
        <v>246</v>
      </c>
      <c r="F349" s="65" t="s">
        <v>0</v>
      </c>
      <c r="G349" s="66">
        <v>1737</v>
      </c>
      <c r="H349" s="66">
        <v>30</v>
      </c>
      <c r="I349" s="68">
        <v>1.7271157167530225E-2</v>
      </c>
    </row>
    <row r="350" spans="1:9" ht="27" customHeight="1">
      <c r="A350" s="61" t="s">
        <v>219</v>
      </c>
      <c r="B350" s="62">
        <v>917</v>
      </c>
      <c r="C350" s="63">
        <v>1</v>
      </c>
      <c r="D350" s="63">
        <v>2</v>
      </c>
      <c r="E350" s="64" t="s">
        <v>218</v>
      </c>
      <c r="F350" s="65" t="s">
        <v>0</v>
      </c>
      <c r="G350" s="66">
        <v>1737</v>
      </c>
      <c r="H350" s="66">
        <v>30</v>
      </c>
      <c r="I350" s="68">
        <v>1.7271157167530225E-2</v>
      </c>
    </row>
    <row r="351" spans="1:9" ht="28.2">
      <c r="A351" s="61" t="s">
        <v>217</v>
      </c>
      <c r="B351" s="62">
        <v>917</v>
      </c>
      <c r="C351" s="63">
        <v>1</v>
      </c>
      <c r="D351" s="63">
        <v>2</v>
      </c>
      <c r="E351" s="64" t="s">
        <v>215</v>
      </c>
      <c r="F351" s="65" t="s">
        <v>0</v>
      </c>
      <c r="G351" s="66">
        <v>1737</v>
      </c>
      <c r="H351" s="66">
        <v>30</v>
      </c>
      <c r="I351" s="68">
        <v>1.7271157167530225E-2</v>
      </c>
    </row>
    <row r="352" spans="1:9" ht="74.25" customHeight="1">
      <c r="A352" s="61" t="s">
        <v>30</v>
      </c>
      <c r="B352" s="62">
        <v>917</v>
      </c>
      <c r="C352" s="63">
        <v>1</v>
      </c>
      <c r="D352" s="63">
        <v>2</v>
      </c>
      <c r="E352" s="64" t="s">
        <v>215</v>
      </c>
      <c r="F352" s="65" t="s">
        <v>29</v>
      </c>
      <c r="G352" s="66">
        <v>1737</v>
      </c>
      <c r="H352" s="66">
        <v>30</v>
      </c>
      <c r="I352" s="68">
        <v>1.7271157167530225E-2</v>
      </c>
    </row>
    <row r="353" spans="1:9" ht="55.8">
      <c r="A353" s="61" t="s">
        <v>198</v>
      </c>
      <c r="B353" s="62">
        <v>917</v>
      </c>
      <c r="C353" s="63">
        <v>1</v>
      </c>
      <c r="D353" s="63">
        <v>4</v>
      </c>
      <c r="E353" s="64" t="s">
        <v>0</v>
      </c>
      <c r="F353" s="65" t="s">
        <v>0</v>
      </c>
      <c r="G353" s="66">
        <v>30966.5</v>
      </c>
      <c r="H353" s="66">
        <v>8329.2000000000007</v>
      </c>
      <c r="I353" s="68">
        <v>0.26897453699966095</v>
      </c>
    </row>
    <row r="354" spans="1:9" ht="59.25" customHeight="1">
      <c r="A354" s="61" t="s">
        <v>366</v>
      </c>
      <c r="B354" s="62">
        <v>917</v>
      </c>
      <c r="C354" s="63">
        <v>1</v>
      </c>
      <c r="D354" s="63">
        <v>4</v>
      </c>
      <c r="E354" s="64" t="s">
        <v>365</v>
      </c>
      <c r="F354" s="65" t="s">
        <v>0</v>
      </c>
      <c r="G354" s="66">
        <v>2.4</v>
      </c>
      <c r="H354" s="66">
        <v>0</v>
      </c>
      <c r="I354" s="68">
        <v>0</v>
      </c>
    </row>
    <row r="355" spans="1:9" ht="62.25" customHeight="1">
      <c r="A355" s="61" t="s">
        <v>342</v>
      </c>
      <c r="B355" s="62">
        <v>917</v>
      </c>
      <c r="C355" s="63">
        <v>1</v>
      </c>
      <c r="D355" s="63">
        <v>4</v>
      </c>
      <c r="E355" s="64" t="s">
        <v>341</v>
      </c>
      <c r="F355" s="65" t="s">
        <v>0</v>
      </c>
      <c r="G355" s="66">
        <v>2.4</v>
      </c>
      <c r="H355" s="66">
        <v>0</v>
      </c>
      <c r="I355" s="68">
        <v>0</v>
      </c>
    </row>
    <row r="356" spans="1:9" ht="59.25" customHeight="1">
      <c r="A356" s="61" t="s">
        <v>334</v>
      </c>
      <c r="B356" s="62">
        <v>917</v>
      </c>
      <c r="C356" s="63">
        <v>1</v>
      </c>
      <c r="D356" s="63">
        <v>4</v>
      </c>
      <c r="E356" s="64" t="s">
        <v>333</v>
      </c>
      <c r="F356" s="65" t="s">
        <v>0</v>
      </c>
      <c r="G356" s="66">
        <v>2.4</v>
      </c>
      <c r="H356" s="66">
        <v>0</v>
      </c>
      <c r="I356" s="68">
        <v>0</v>
      </c>
    </row>
    <row r="357" spans="1:9" ht="69.599999999999994">
      <c r="A357" s="61" t="s">
        <v>332</v>
      </c>
      <c r="B357" s="62">
        <v>917</v>
      </c>
      <c r="C357" s="63">
        <v>1</v>
      </c>
      <c r="D357" s="63">
        <v>4</v>
      </c>
      <c r="E357" s="64" t="s">
        <v>331</v>
      </c>
      <c r="F357" s="65" t="s">
        <v>0</v>
      </c>
      <c r="G357" s="66">
        <v>2.4</v>
      </c>
      <c r="H357" s="66">
        <v>0</v>
      </c>
      <c r="I357" s="68">
        <v>0</v>
      </c>
    </row>
    <row r="358" spans="1:9" ht="28.2">
      <c r="A358" s="61" t="s">
        <v>13</v>
      </c>
      <c r="B358" s="62">
        <v>917</v>
      </c>
      <c r="C358" s="63">
        <v>1</v>
      </c>
      <c r="D358" s="63">
        <v>4</v>
      </c>
      <c r="E358" s="64" t="s">
        <v>331</v>
      </c>
      <c r="F358" s="65" t="s">
        <v>10</v>
      </c>
      <c r="G358" s="66">
        <v>2.4</v>
      </c>
      <c r="H358" s="66">
        <v>0</v>
      </c>
      <c r="I358" s="68">
        <v>0</v>
      </c>
    </row>
    <row r="359" spans="1:9" ht="45.75" customHeight="1">
      <c r="A359" s="61" t="s">
        <v>249</v>
      </c>
      <c r="B359" s="62">
        <v>917</v>
      </c>
      <c r="C359" s="63">
        <v>1</v>
      </c>
      <c r="D359" s="63">
        <v>4</v>
      </c>
      <c r="E359" s="64" t="s">
        <v>248</v>
      </c>
      <c r="F359" s="65" t="s">
        <v>0</v>
      </c>
      <c r="G359" s="66">
        <v>30964.1</v>
      </c>
      <c r="H359" s="66">
        <v>8329.2000000000007</v>
      </c>
      <c r="I359" s="68">
        <v>0.26899538497808756</v>
      </c>
    </row>
    <row r="360" spans="1:9" ht="42">
      <c r="A360" s="61" t="s">
        <v>247</v>
      </c>
      <c r="B360" s="62">
        <v>917</v>
      </c>
      <c r="C360" s="63">
        <v>1</v>
      </c>
      <c r="D360" s="63">
        <v>4</v>
      </c>
      <c r="E360" s="64" t="s">
        <v>246</v>
      </c>
      <c r="F360" s="65" t="s">
        <v>0</v>
      </c>
      <c r="G360" s="66">
        <v>30964.1</v>
      </c>
      <c r="H360" s="66">
        <v>8329.2000000000007</v>
      </c>
      <c r="I360" s="68">
        <v>0.26899538497808756</v>
      </c>
    </row>
    <row r="361" spans="1:9" ht="29.25" customHeight="1">
      <c r="A361" s="61" t="s">
        <v>222</v>
      </c>
      <c r="B361" s="62">
        <v>917</v>
      </c>
      <c r="C361" s="63">
        <v>1</v>
      </c>
      <c r="D361" s="63">
        <v>4</v>
      </c>
      <c r="E361" s="64" t="s">
        <v>221</v>
      </c>
      <c r="F361" s="65" t="s">
        <v>0</v>
      </c>
      <c r="G361" s="66">
        <v>27110.6</v>
      </c>
      <c r="H361" s="66">
        <v>7736.8</v>
      </c>
      <c r="I361" s="68">
        <v>0.28537915059054392</v>
      </c>
    </row>
    <row r="362" spans="1:9" ht="28.2">
      <c r="A362" s="61" t="s">
        <v>217</v>
      </c>
      <c r="B362" s="62">
        <v>917</v>
      </c>
      <c r="C362" s="63">
        <v>1</v>
      </c>
      <c r="D362" s="63">
        <v>4</v>
      </c>
      <c r="E362" s="64" t="s">
        <v>220</v>
      </c>
      <c r="F362" s="65" t="s">
        <v>0</v>
      </c>
      <c r="G362" s="66">
        <v>27110.6</v>
      </c>
      <c r="H362" s="66">
        <v>7736.8</v>
      </c>
      <c r="I362" s="68">
        <v>0.28537915059054392</v>
      </c>
    </row>
    <row r="363" spans="1:9" ht="74.25" customHeight="1">
      <c r="A363" s="61" t="s">
        <v>30</v>
      </c>
      <c r="B363" s="62">
        <v>917</v>
      </c>
      <c r="C363" s="63">
        <v>1</v>
      </c>
      <c r="D363" s="63">
        <v>4</v>
      </c>
      <c r="E363" s="64" t="s">
        <v>220</v>
      </c>
      <c r="F363" s="65" t="s">
        <v>29</v>
      </c>
      <c r="G363" s="66">
        <v>24870.2</v>
      </c>
      <c r="H363" s="66">
        <v>7133.6</v>
      </c>
      <c r="I363" s="68">
        <v>0.2868332381725921</v>
      </c>
    </row>
    <row r="364" spans="1:9" ht="28.2">
      <c r="A364" s="61" t="s">
        <v>13</v>
      </c>
      <c r="B364" s="62">
        <v>917</v>
      </c>
      <c r="C364" s="63">
        <v>1</v>
      </c>
      <c r="D364" s="63">
        <v>4</v>
      </c>
      <c r="E364" s="64" t="s">
        <v>220</v>
      </c>
      <c r="F364" s="65" t="s">
        <v>10</v>
      </c>
      <c r="G364" s="66">
        <v>2232.6</v>
      </c>
      <c r="H364" s="66">
        <v>603</v>
      </c>
      <c r="I364" s="68">
        <v>0.27008868583714057</v>
      </c>
    </row>
    <row r="365" spans="1:9">
      <c r="A365" s="61" t="s">
        <v>4</v>
      </c>
      <c r="B365" s="62">
        <v>917</v>
      </c>
      <c r="C365" s="63">
        <v>1</v>
      </c>
      <c r="D365" s="63">
        <v>4</v>
      </c>
      <c r="E365" s="64" t="s">
        <v>220</v>
      </c>
      <c r="F365" s="65" t="s">
        <v>1</v>
      </c>
      <c r="G365" s="66">
        <v>7.8</v>
      </c>
      <c r="H365" s="66">
        <v>0.2</v>
      </c>
      <c r="I365" s="68">
        <v>2.5641025641025644E-2</v>
      </c>
    </row>
    <row r="366" spans="1:9" ht="28.2">
      <c r="A366" s="61" t="s">
        <v>214</v>
      </c>
      <c r="B366" s="62">
        <v>917</v>
      </c>
      <c r="C366" s="63">
        <v>1</v>
      </c>
      <c r="D366" s="63">
        <v>4</v>
      </c>
      <c r="E366" s="64" t="s">
        <v>213</v>
      </c>
      <c r="F366" s="65" t="s">
        <v>0</v>
      </c>
      <c r="G366" s="66">
        <v>3853.5</v>
      </c>
      <c r="H366" s="66">
        <v>592.29999999999995</v>
      </c>
      <c r="I366" s="68">
        <v>0.15370442454911118</v>
      </c>
    </row>
    <row r="367" spans="1:9" ht="75.75" customHeight="1">
      <c r="A367" s="61" t="s">
        <v>209</v>
      </c>
      <c r="B367" s="62">
        <v>917</v>
      </c>
      <c r="C367" s="63">
        <v>1</v>
      </c>
      <c r="D367" s="63">
        <v>4</v>
      </c>
      <c r="E367" s="64" t="s">
        <v>208</v>
      </c>
      <c r="F367" s="65" t="s">
        <v>0</v>
      </c>
      <c r="G367" s="66">
        <v>1268.5</v>
      </c>
      <c r="H367" s="66">
        <v>199.5</v>
      </c>
      <c r="I367" s="68">
        <v>0.15727236893969254</v>
      </c>
    </row>
    <row r="368" spans="1:9" ht="74.25" customHeight="1">
      <c r="A368" s="61" t="s">
        <v>30</v>
      </c>
      <c r="B368" s="62">
        <v>917</v>
      </c>
      <c r="C368" s="63">
        <v>1</v>
      </c>
      <c r="D368" s="63">
        <v>4</v>
      </c>
      <c r="E368" s="64" t="s">
        <v>208</v>
      </c>
      <c r="F368" s="65" t="s">
        <v>29</v>
      </c>
      <c r="G368" s="66">
        <v>1162.7</v>
      </c>
      <c r="H368" s="66">
        <v>198.6</v>
      </c>
      <c r="I368" s="68">
        <v>0.1708093231272039</v>
      </c>
    </row>
    <row r="369" spans="1:9" ht="28.2">
      <c r="A369" s="61" t="s">
        <v>13</v>
      </c>
      <c r="B369" s="62">
        <v>917</v>
      </c>
      <c r="C369" s="63">
        <v>1</v>
      </c>
      <c r="D369" s="63">
        <v>4</v>
      </c>
      <c r="E369" s="64" t="s">
        <v>208</v>
      </c>
      <c r="F369" s="65" t="s">
        <v>10</v>
      </c>
      <c r="G369" s="66">
        <v>105.8</v>
      </c>
      <c r="H369" s="66">
        <v>0.9</v>
      </c>
      <c r="I369" s="68">
        <v>8.5066162570888466E-3</v>
      </c>
    </row>
    <row r="370" spans="1:9" ht="69.599999999999994">
      <c r="A370" s="61" t="s">
        <v>207</v>
      </c>
      <c r="B370" s="62">
        <v>917</v>
      </c>
      <c r="C370" s="63">
        <v>1</v>
      </c>
      <c r="D370" s="63">
        <v>4</v>
      </c>
      <c r="E370" s="64" t="s">
        <v>206</v>
      </c>
      <c r="F370" s="65" t="s">
        <v>0</v>
      </c>
      <c r="G370" s="66">
        <v>1289.0999999999999</v>
      </c>
      <c r="H370" s="66">
        <v>212.3</v>
      </c>
      <c r="I370" s="68">
        <v>0.16468854239391825</v>
      </c>
    </row>
    <row r="371" spans="1:9" ht="74.25" customHeight="1">
      <c r="A371" s="61" t="s">
        <v>30</v>
      </c>
      <c r="B371" s="62">
        <v>917</v>
      </c>
      <c r="C371" s="63">
        <v>1</v>
      </c>
      <c r="D371" s="63">
        <v>4</v>
      </c>
      <c r="E371" s="64" t="s">
        <v>206</v>
      </c>
      <c r="F371" s="65" t="s">
        <v>29</v>
      </c>
      <c r="G371" s="66">
        <v>1077.7</v>
      </c>
      <c r="H371" s="66">
        <v>202.4</v>
      </c>
      <c r="I371" s="68">
        <v>0.18780736754198757</v>
      </c>
    </row>
    <row r="372" spans="1:9" ht="28.2">
      <c r="A372" s="61" t="s">
        <v>13</v>
      </c>
      <c r="B372" s="62">
        <v>917</v>
      </c>
      <c r="C372" s="63">
        <v>1</v>
      </c>
      <c r="D372" s="63">
        <v>4</v>
      </c>
      <c r="E372" s="64" t="s">
        <v>206</v>
      </c>
      <c r="F372" s="65" t="s">
        <v>10</v>
      </c>
      <c r="G372" s="66">
        <v>211.4</v>
      </c>
      <c r="H372" s="66">
        <v>9.8000000000000007</v>
      </c>
      <c r="I372" s="68">
        <v>4.6357615894039736E-2</v>
      </c>
    </row>
    <row r="373" spans="1:9" ht="28.2">
      <c r="A373" s="61" t="s">
        <v>205</v>
      </c>
      <c r="B373" s="62">
        <v>917</v>
      </c>
      <c r="C373" s="63">
        <v>1</v>
      </c>
      <c r="D373" s="63">
        <v>4</v>
      </c>
      <c r="E373" s="64" t="s">
        <v>204</v>
      </c>
      <c r="F373" s="65" t="s">
        <v>0</v>
      </c>
      <c r="G373" s="66">
        <v>629.6</v>
      </c>
      <c r="H373" s="66">
        <v>77.3</v>
      </c>
      <c r="I373" s="68">
        <v>0.12277636594663277</v>
      </c>
    </row>
    <row r="374" spans="1:9" ht="74.25" customHeight="1">
      <c r="A374" s="61" t="s">
        <v>30</v>
      </c>
      <c r="B374" s="62">
        <v>917</v>
      </c>
      <c r="C374" s="63">
        <v>1</v>
      </c>
      <c r="D374" s="63">
        <v>4</v>
      </c>
      <c r="E374" s="64" t="s">
        <v>204</v>
      </c>
      <c r="F374" s="65" t="s">
        <v>29</v>
      </c>
      <c r="G374" s="66">
        <v>576.6</v>
      </c>
      <c r="H374" s="66">
        <v>77.3</v>
      </c>
      <c r="I374" s="68">
        <v>0.13406174124176204</v>
      </c>
    </row>
    <row r="375" spans="1:9" ht="28.2">
      <c r="A375" s="61" t="s">
        <v>13</v>
      </c>
      <c r="B375" s="62">
        <v>917</v>
      </c>
      <c r="C375" s="63">
        <v>1</v>
      </c>
      <c r="D375" s="63">
        <v>4</v>
      </c>
      <c r="E375" s="64" t="s">
        <v>204</v>
      </c>
      <c r="F375" s="65" t="s">
        <v>10</v>
      </c>
      <c r="G375" s="66">
        <v>53</v>
      </c>
      <c r="H375" s="66">
        <v>0</v>
      </c>
      <c r="I375" s="68">
        <v>0</v>
      </c>
    </row>
    <row r="376" spans="1:9" ht="55.8">
      <c r="A376" s="61" t="s">
        <v>203</v>
      </c>
      <c r="B376" s="62">
        <v>917</v>
      </c>
      <c r="C376" s="63">
        <v>1</v>
      </c>
      <c r="D376" s="63">
        <v>4</v>
      </c>
      <c r="E376" s="64" t="s">
        <v>202</v>
      </c>
      <c r="F376" s="65" t="s">
        <v>0</v>
      </c>
      <c r="G376" s="66">
        <v>629.6</v>
      </c>
      <c r="H376" s="66">
        <v>103.2</v>
      </c>
      <c r="I376" s="68">
        <v>0.16391359593392629</v>
      </c>
    </row>
    <row r="377" spans="1:9" ht="74.25" customHeight="1">
      <c r="A377" s="61" t="s">
        <v>30</v>
      </c>
      <c r="B377" s="62">
        <v>917</v>
      </c>
      <c r="C377" s="63">
        <v>1</v>
      </c>
      <c r="D377" s="63">
        <v>4</v>
      </c>
      <c r="E377" s="64" t="s">
        <v>202</v>
      </c>
      <c r="F377" s="65" t="s">
        <v>29</v>
      </c>
      <c r="G377" s="66">
        <v>576.6</v>
      </c>
      <c r="H377" s="66">
        <v>103.2</v>
      </c>
      <c r="I377" s="68">
        <v>0.17898022892819979</v>
      </c>
    </row>
    <row r="378" spans="1:9" ht="28.2">
      <c r="A378" s="61" t="s">
        <v>13</v>
      </c>
      <c r="B378" s="62">
        <v>917</v>
      </c>
      <c r="C378" s="63">
        <v>1</v>
      </c>
      <c r="D378" s="63">
        <v>4</v>
      </c>
      <c r="E378" s="64" t="s">
        <v>202</v>
      </c>
      <c r="F378" s="65" t="s">
        <v>10</v>
      </c>
      <c r="G378" s="66">
        <v>53</v>
      </c>
      <c r="H378" s="66">
        <v>0</v>
      </c>
      <c r="I378" s="68">
        <v>0</v>
      </c>
    </row>
    <row r="379" spans="1:9" ht="111">
      <c r="A379" s="61" t="s">
        <v>201</v>
      </c>
      <c r="B379" s="62">
        <v>917</v>
      </c>
      <c r="C379" s="63">
        <v>1</v>
      </c>
      <c r="D379" s="63">
        <v>4</v>
      </c>
      <c r="E379" s="64" t="s">
        <v>200</v>
      </c>
      <c r="F379" s="65" t="s">
        <v>0</v>
      </c>
      <c r="G379" s="66">
        <v>0.7</v>
      </c>
      <c r="H379" s="66">
        <v>0</v>
      </c>
      <c r="I379" s="68">
        <v>0</v>
      </c>
    </row>
    <row r="380" spans="1:9" ht="28.2">
      <c r="A380" s="61" t="s">
        <v>13</v>
      </c>
      <c r="B380" s="62">
        <v>917</v>
      </c>
      <c r="C380" s="63">
        <v>1</v>
      </c>
      <c r="D380" s="63">
        <v>4</v>
      </c>
      <c r="E380" s="64" t="s">
        <v>200</v>
      </c>
      <c r="F380" s="65" t="s">
        <v>10</v>
      </c>
      <c r="G380" s="66">
        <v>0.7</v>
      </c>
      <c r="H380" s="66">
        <v>0</v>
      </c>
      <c r="I380" s="68">
        <v>0</v>
      </c>
    </row>
    <row r="381" spans="1:9" ht="42">
      <c r="A381" s="61" t="s">
        <v>199</v>
      </c>
      <c r="B381" s="62">
        <v>917</v>
      </c>
      <c r="C381" s="63">
        <v>1</v>
      </c>
      <c r="D381" s="63">
        <v>4</v>
      </c>
      <c r="E381" s="64" t="s">
        <v>197</v>
      </c>
      <c r="F381" s="65" t="s">
        <v>0</v>
      </c>
      <c r="G381" s="66">
        <v>36</v>
      </c>
      <c r="H381" s="66">
        <v>0</v>
      </c>
      <c r="I381" s="68">
        <v>0</v>
      </c>
    </row>
    <row r="382" spans="1:9" ht="74.25" customHeight="1">
      <c r="A382" s="61" t="s">
        <v>30</v>
      </c>
      <c r="B382" s="62">
        <v>917</v>
      </c>
      <c r="C382" s="63">
        <v>1</v>
      </c>
      <c r="D382" s="63">
        <v>4</v>
      </c>
      <c r="E382" s="64" t="s">
        <v>197</v>
      </c>
      <c r="F382" s="65" t="s">
        <v>29</v>
      </c>
      <c r="G382" s="66">
        <v>33.5</v>
      </c>
      <c r="H382" s="66">
        <v>0</v>
      </c>
      <c r="I382" s="68">
        <v>0</v>
      </c>
    </row>
    <row r="383" spans="1:9" ht="28.2">
      <c r="A383" s="61" t="s">
        <v>13</v>
      </c>
      <c r="B383" s="62">
        <v>917</v>
      </c>
      <c r="C383" s="63">
        <v>1</v>
      </c>
      <c r="D383" s="63">
        <v>4</v>
      </c>
      <c r="E383" s="64" t="s">
        <v>197</v>
      </c>
      <c r="F383" s="65" t="s">
        <v>10</v>
      </c>
      <c r="G383" s="66">
        <v>2.5</v>
      </c>
      <c r="H383" s="66">
        <v>0</v>
      </c>
      <c r="I383" s="68">
        <v>0</v>
      </c>
    </row>
    <row r="384" spans="1:9">
      <c r="A384" s="61" t="s">
        <v>211</v>
      </c>
      <c r="B384" s="62">
        <v>917</v>
      </c>
      <c r="C384" s="63">
        <v>1</v>
      </c>
      <c r="D384" s="63">
        <v>5</v>
      </c>
      <c r="E384" s="64" t="s">
        <v>0</v>
      </c>
      <c r="F384" s="65" t="s">
        <v>0</v>
      </c>
      <c r="G384" s="66">
        <v>6.6</v>
      </c>
      <c r="H384" s="66">
        <v>0</v>
      </c>
      <c r="I384" s="68">
        <v>0</v>
      </c>
    </row>
    <row r="385" spans="1:9" ht="45.75" customHeight="1">
      <c r="A385" s="61" t="s">
        <v>249</v>
      </c>
      <c r="B385" s="62">
        <v>917</v>
      </c>
      <c r="C385" s="63">
        <v>1</v>
      </c>
      <c r="D385" s="63">
        <v>5</v>
      </c>
      <c r="E385" s="64" t="s">
        <v>248</v>
      </c>
      <c r="F385" s="65" t="s">
        <v>0</v>
      </c>
      <c r="G385" s="66">
        <v>6.6</v>
      </c>
      <c r="H385" s="66">
        <v>0</v>
      </c>
      <c r="I385" s="68">
        <v>0</v>
      </c>
    </row>
    <row r="386" spans="1:9" ht="42">
      <c r="A386" s="61" t="s">
        <v>247</v>
      </c>
      <c r="B386" s="62">
        <v>917</v>
      </c>
      <c r="C386" s="63">
        <v>1</v>
      </c>
      <c r="D386" s="63">
        <v>5</v>
      </c>
      <c r="E386" s="64" t="s">
        <v>246</v>
      </c>
      <c r="F386" s="65" t="s">
        <v>0</v>
      </c>
      <c r="G386" s="66">
        <v>6.6</v>
      </c>
      <c r="H386" s="66">
        <v>0</v>
      </c>
      <c r="I386" s="68">
        <v>0</v>
      </c>
    </row>
    <row r="387" spans="1:9" ht="28.2">
      <c r="A387" s="61" t="s">
        <v>214</v>
      </c>
      <c r="B387" s="62">
        <v>917</v>
      </c>
      <c r="C387" s="63">
        <v>1</v>
      </c>
      <c r="D387" s="63">
        <v>5</v>
      </c>
      <c r="E387" s="64" t="s">
        <v>213</v>
      </c>
      <c r="F387" s="65" t="s">
        <v>0</v>
      </c>
      <c r="G387" s="66">
        <v>6.6</v>
      </c>
      <c r="H387" s="66">
        <v>0</v>
      </c>
      <c r="I387" s="68">
        <v>0</v>
      </c>
    </row>
    <row r="388" spans="1:9" ht="55.8">
      <c r="A388" s="61" t="s">
        <v>212</v>
      </c>
      <c r="B388" s="62">
        <v>917</v>
      </c>
      <c r="C388" s="63">
        <v>1</v>
      </c>
      <c r="D388" s="63">
        <v>5</v>
      </c>
      <c r="E388" s="64" t="s">
        <v>210</v>
      </c>
      <c r="F388" s="65" t="s">
        <v>0</v>
      </c>
      <c r="G388" s="66">
        <v>6.6</v>
      </c>
      <c r="H388" s="66">
        <v>0</v>
      </c>
      <c r="I388" s="68">
        <v>0</v>
      </c>
    </row>
    <row r="389" spans="1:9" ht="28.2">
      <c r="A389" s="61" t="s">
        <v>13</v>
      </c>
      <c r="B389" s="62">
        <v>917</v>
      </c>
      <c r="C389" s="63">
        <v>1</v>
      </c>
      <c r="D389" s="63">
        <v>5</v>
      </c>
      <c r="E389" s="64" t="s">
        <v>210</v>
      </c>
      <c r="F389" s="65" t="s">
        <v>10</v>
      </c>
      <c r="G389" s="66">
        <v>6.6</v>
      </c>
      <c r="H389" s="66">
        <v>0</v>
      </c>
      <c r="I389" s="68">
        <v>0</v>
      </c>
    </row>
    <row r="390" spans="1:9" ht="28.2">
      <c r="A390" s="61" t="s">
        <v>23</v>
      </c>
      <c r="B390" s="62">
        <v>917</v>
      </c>
      <c r="C390" s="63">
        <v>1</v>
      </c>
      <c r="D390" s="63">
        <v>7</v>
      </c>
      <c r="E390" s="64" t="s">
        <v>0</v>
      </c>
      <c r="F390" s="65" t="s">
        <v>0</v>
      </c>
      <c r="G390" s="66">
        <v>3200</v>
      </c>
      <c r="H390" s="66">
        <v>0</v>
      </c>
      <c r="I390" s="68">
        <v>0</v>
      </c>
    </row>
    <row r="391" spans="1:9">
      <c r="A391" s="61" t="s">
        <v>49</v>
      </c>
      <c r="B391" s="62">
        <v>917</v>
      </c>
      <c r="C391" s="63">
        <v>1</v>
      </c>
      <c r="D391" s="63">
        <v>7</v>
      </c>
      <c r="E391" s="64" t="s">
        <v>48</v>
      </c>
      <c r="F391" s="65" t="s">
        <v>0</v>
      </c>
      <c r="G391" s="66">
        <v>3200</v>
      </c>
      <c r="H391" s="66">
        <v>0</v>
      </c>
      <c r="I391" s="68">
        <v>0</v>
      </c>
    </row>
    <row r="392" spans="1:9">
      <c r="A392" s="61" t="s">
        <v>26</v>
      </c>
      <c r="B392" s="62">
        <v>917</v>
      </c>
      <c r="C392" s="63">
        <v>1</v>
      </c>
      <c r="D392" s="63">
        <v>7</v>
      </c>
      <c r="E392" s="64" t="s">
        <v>25</v>
      </c>
      <c r="F392" s="65" t="s">
        <v>0</v>
      </c>
      <c r="G392" s="66">
        <v>3200</v>
      </c>
      <c r="H392" s="66">
        <v>0</v>
      </c>
      <c r="I392" s="68">
        <v>0</v>
      </c>
    </row>
    <row r="393" spans="1:9" ht="42">
      <c r="A393" s="61" t="s">
        <v>24</v>
      </c>
      <c r="B393" s="62">
        <v>917</v>
      </c>
      <c r="C393" s="63">
        <v>1</v>
      </c>
      <c r="D393" s="63">
        <v>7</v>
      </c>
      <c r="E393" s="64" t="s">
        <v>22</v>
      </c>
      <c r="F393" s="65" t="s">
        <v>0</v>
      </c>
      <c r="G393" s="66">
        <v>3200</v>
      </c>
      <c r="H393" s="66">
        <v>0</v>
      </c>
      <c r="I393" s="68">
        <v>0</v>
      </c>
    </row>
    <row r="394" spans="1:9">
      <c r="A394" s="61" t="s">
        <v>4</v>
      </c>
      <c r="B394" s="62">
        <v>917</v>
      </c>
      <c r="C394" s="63">
        <v>1</v>
      </c>
      <c r="D394" s="63">
        <v>7</v>
      </c>
      <c r="E394" s="64" t="s">
        <v>22</v>
      </c>
      <c r="F394" s="65" t="s">
        <v>1</v>
      </c>
      <c r="G394" s="66">
        <v>3200</v>
      </c>
      <c r="H394" s="66">
        <v>0</v>
      </c>
      <c r="I394" s="68">
        <v>0</v>
      </c>
    </row>
    <row r="395" spans="1:9">
      <c r="A395" s="61" t="s">
        <v>18</v>
      </c>
      <c r="B395" s="62">
        <v>917</v>
      </c>
      <c r="C395" s="63">
        <v>1</v>
      </c>
      <c r="D395" s="63">
        <v>11</v>
      </c>
      <c r="E395" s="64" t="s">
        <v>0</v>
      </c>
      <c r="F395" s="65" t="s">
        <v>0</v>
      </c>
      <c r="G395" s="66">
        <v>300</v>
      </c>
      <c r="H395" s="66">
        <v>0</v>
      </c>
      <c r="I395" s="68">
        <v>0</v>
      </c>
    </row>
    <row r="396" spans="1:9">
      <c r="A396" s="61" t="s">
        <v>49</v>
      </c>
      <c r="B396" s="62">
        <v>917</v>
      </c>
      <c r="C396" s="63">
        <v>1</v>
      </c>
      <c r="D396" s="63">
        <v>11</v>
      </c>
      <c r="E396" s="64" t="s">
        <v>48</v>
      </c>
      <c r="F396" s="65" t="s">
        <v>0</v>
      </c>
      <c r="G396" s="66">
        <v>300</v>
      </c>
      <c r="H396" s="66">
        <v>0</v>
      </c>
      <c r="I396" s="68">
        <v>0</v>
      </c>
    </row>
    <row r="397" spans="1:9">
      <c r="A397" s="61" t="s">
        <v>21</v>
      </c>
      <c r="B397" s="62">
        <v>917</v>
      </c>
      <c r="C397" s="63">
        <v>1</v>
      </c>
      <c r="D397" s="63">
        <v>11</v>
      </c>
      <c r="E397" s="64" t="s">
        <v>20</v>
      </c>
      <c r="F397" s="65" t="s">
        <v>0</v>
      </c>
      <c r="G397" s="66">
        <v>300</v>
      </c>
      <c r="H397" s="66">
        <v>0</v>
      </c>
      <c r="I397" s="68">
        <v>0</v>
      </c>
    </row>
    <row r="398" spans="1:9" ht="29.25" customHeight="1">
      <c r="A398" s="61" t="s">
        <v>19</v>
      </c>
      <c r="B398" s="62">
        <v>917</v>
      </c>
      <c r="C398" s="63">
        <v>1</v>
      </c>
      <c r="D398" s="63">
        <v>11</v>
      </c>
      <c r="E398" s="64" t="s">
        <v>17</v>
      </c>
      <c r="F398" s="65" t="s">
        <v>0</v>
      </c>
      <c r="G398" s="66">
        <v>300</v>
      </c>
      <c r="H398" s="66">
        <v>0</v>
      </c>
      <c r="I398" s="68">
        <v>0</v>
      </c>
    </row>
    <row r="399" spans="1:9">
      <c r="A399" s="61" t="s">
        <v>4</v>
      </c>
      <c r="B399" s="62">
        <v>917</v>
      </c>
      <c r="C399" s="63">
        <v>1</v>
      </c>
      <c r="D399" s="63">
        <v>11</v>
      </c>
      <c r="E399" s="64" t="s">
        <v>17</v>
      </c>
      <c r="F399" s="65" t="s">
        <v>1</v>
      </c>
      <c r="G399" s="66">
        <v>300</v>
      </c>
      <c r="H399" s="66">
        <v>0</v>
      </c>
      <c r="I399" s="68">
        <v>0</v>
      </c>
    </row>
    <row r="400" spans="1:9">
      <c r="A400" s="61" t="s">
        <v>3</v>
      </c>
      <c r="B400" s="62">
        <v>917</v>
      </c>
      <c r="C400" s="63">
        <v>1</v>
      </c>
      <c r="D400" s="63">
        <v>13</v>
      </c>
      <c r="E400" s="64" t="s">
        <v>0</v>
      </c>
      <c r="F400" s="65" t="s">
        <v>0</v>
      </c>
      <c r="G400" s="66">
        <v>1761.3</v>
      </c>
      <c r="H400" s="66">
        <v>331</v>
      </c>
      <c r="I400" s="68">
        <v>0.18792937035144497</v>
      </c>
    </row>
    <row r="401" spans="1:9" ht="59.25" customHeight="1">
      <c r="A401" s="61" t="s">
        <v>366</v>
      </c>
      <c r="B401" s="62">
        <v>917</v>
      </c>
      <c r="C401" s="63">
        <v>1</v>
      </c>
      <c r="D401" s="63">
        <v>13</v>
      </c>
      <c r="E401" s="64" t="s">
        <v>365</v>
      </c>
      <c r="F401" s="65" t="s">
        <v>0</v>
      </c>
      <c r="G401" s="66">
        <v>114.6</v>
      </c>
      <c r="H401" s="66">
        <v>0</v>
      </c>
      <c r="I401" s="68">
        <v>0</v>
      </c>
    </row>
    <row r="402" spans="1:9" ht="45" customHeight="1">
      <c r="A402" s="61" t="s">
        <v>364</v>
      </c>
      <c r="B402" s="62">
        <v>917</v>
      </c>
      <c r="C402" s="63">
        <v>1</v>
      </c>
      <c r="D402" s="63">
        <v>13</v>
      </c>
      <c r="E402" s="64" t="s">
        <v>363</v>
      </c>
      <c r="F402" s="65" t="s">
        <v>0</v>
      </c>
      <c r="G402" s="66">
        <v>114.6</v>
      </c>
      <c r="H402" s="66">
        <v>0</v>
      </c>
      <c r="I402" s="68">
        <v>0</v>
      </c>
    </row>
    <row r="403" spans="1:9" ht="57.75" customHeight="1">
      <c r="A403" s="61" t="s">
        <v>358</v>
      </c>
      <c r="B403" s="62">
        <v>917</v>
      </c>
      <c r="C403" s="63">
        <v>1</v>
      </c>
      <c r="D403" s="63">
        <v>13</v>
      </c>
      <c r="E403" s="64" t="s">
        <v>357</v>
      </c>
      <c r="F403" s="65" t="s">
        <v>0</v>
      </c>
      <c r="G403" s="66">
        <v>114.6</v>
      </c>
      <c r="H403" s="66">
        <v>0</v>
      </c>
      <c r="I403" s="68">
        <v>0</v>
      </c>
    </row>
    <row r="404" spans="1:9" ht="42">
      <c r="A404" s="61" t="s">
        <v>356</v>
      </c>
      <c r="B404" s="62">
        <v>917</v>
      </c>
      <c r="C404" s="63">
        <v>1</v>
      </c>
      <c r="D404" s="63">
        <v>13</v>
      </c>
      <c r="E404" s="64" t="s">
        <v>355</v>
      </c>
      <c r="F404" s="65" t="s">
        <v>0</v>
      </c>
      <c r="G404" s="66">
        <v>114.6</v>
      </c>
      <c r="H404" s="66">
        <v>0</v>
      </c>
      <c r="I404" s="68">
        <v>0</v>
      </c>
    </row>
    <row r="405" spans="1:9" ht="28.2">
      <c r="A405" s="61" t="s">
        <v>13</v>
      </c>
      <c r="B405" s="62">
        <v>917</v>
      </c>
      <c r="C405" s="63">
        <v>1</v>
      </c>
      <c r="D405" s="63">
        <v>13</v>
      </c>
      <c r="E405" s="64" t="s">
        <v>355</v>
      </c>
      <c r="F405" s="65" t="s">
        <v>10</v>
      </c>
      <c r="G405" s="66">
        <v>4.2</v>
      </c>
      <c r="H405" s="66">
        <v>0</v>
      </c>
      <c r="I405" s="68">
        <v>0</v>
      </c>
    </row>
    <row r="406" spans="1:9">
      <c r="A406" s="61" t="s">
        <v>4</v>
      </c>
      <c r="B406" s="62">
        <v>917</v>
      </c>
      <c r="C406" s="63">
        <v>1</v>
      </c>
      <c r="D406" s="63">
        <v>13</v>
      </c>
      <c r="E406" s="64" t="s">
        <v>355</v>
      </c>
      <c r="F406" s="65" t="s">
        <v>1</v>
      </c>
      <c r="G406" s="66">
        <v>110.4</v>
      </c>
      <c r="H406" s="66">
        <v>0</v>
      </c>
      <c r="I406" s="68">
        <v>0</v>
      </c>
    </row>
    <row r="407" spans="1:9" ht="45.75" customHeight="1">
      <c r="A407" s="61" t="s">
        <v>249</v>
      </c>
      <c r="B407" s="62">
        <v>917</v>
      </c>
      <c r="C407" s="63">
        <v>1</v>
      </c>
      <c r="D407" s="63">
        <v>13</v>
      </c>
      <c r="E407" s="64" t="s">
        <v>248</v>
      </c>
      <c r="F407" s="65" t="s">
        <v>0</v>
      </c>
      <c r="G407" s="66">
        <v>1543.2</v>
      </c>
      <c r="H407" s="66">
        <v>331</v>
      </c>
      <c r="I407" s="68">
        <v>0.21448937273198548</v>
      </c>
    </row>
    <row r="408" spans="1:9" ht="29.25" customHeight="1">
      <c r="A408" s="61" t="s">
        <v>247</v>
      </c>
      <c r="B408" s="62">
        <v>917</v>
      </c>
      <c r="C408" s="63">
        <v>1</v>
      </c>
      <c r="D408" s="63">
        <v>13</v>
      </c>
      <c r="E408" s="64" t="s">
        <v>246</v>
      </c>
      <c r="F408" s="65" t="s">
        <v>0</v>
      </c>
      <c r="G408" s="66">
        <v>1533.2</v>
      </c>
      <c r="H408" s="66">
        <v>331</v>
      </c>
      <c r="I408" s="68">
        <v>0.21588833811635794</v>
      </c>
    </row>
    <row r="409" spans="1:9" ht="45" customHeight="1">
      <c r="A409" s="61" t="s">
        <v>232</v>
      </c>
      <c r="B409" s="62">
        <v>917</v>
      </c>
      <c r="C409" s="63">
        <v>1</v>
      </c>
      <c r="D409" s="63">
        <v>13</v>
      </c>
      <c r="E409" s="64" t="s">
        <v>231</v>
      </c>
      <c r="F409" s="65" t="s">
        <v>0</v>
      </c>
      <c r="G409" s="66">
        <v>1347.8</v>
      </c>
      <c r="H409" s="66">
        <v>331</v>
      </c>
      <c r="I409" s="68">
        <v>0.24558539842706634</v>
      </c>
    </row>
    <row r="410" spans="1:9" ht="83.4">
      <c r="A410" s="61" t="s">
        <v>230</v>
      </c>
      <c r="B410" s="62">
        <v>917</v>
      </c>
      <c r="C410" s="63">
        <v>1</v>
      </c>
      <c r="D410" s="63">
        <v>13</v>
      </c>
      <c r="E410" s="64" t="s">
        <v>229</v>
      </c>
      <c r="F410" s="65" t="s">
        <v>0</v>
      </c>
      <c r="G410" s="66">
        <v>1344.8</v>
      </c>
      <c r="H410" s="66">
        <v>331</v>
      </c>
      <c r="I410" s="68">
        <v>0.24613325401546698</v>
      </c>
    </row>
    <row r="411" spans="1:9" ht="28.2">
      <c r="A411" s="61" t="s">
        <v>87</v>
      </c>
      <c r="B411" s="62">
        <v>917</v>
      </c>
      <c r="C411" s="63">
        <v>1</v>
      </c>
      <c r="D411" s="63">
        <v>13</v>
      </c>
      <c r="E411" s="64" t="s">
        <v>229</v>
      </c>
      <c r="F411" s="65" t="s">
        <v>85</v>
      </c>
      <c r="G411" s="66">
        <v>1344.8</v>
      </c>
      <c r="H411" s="66">
        <v>331</v>
      </c>
      <c r="I411" s="68">
        <v>0.24613325401546698</v>
      </c>
    </row>
    <row r="412" spans="1:9" ht="42">
      <c r="A412" s="61" t="s">
        <v>228</v>
      </c>
      <c r="B412" s="62">
        <v>917</v>
      </c>
      <c r="C412" s="63">
        <v>1</v>
      </c>
      <c r="D412" s="63">
        <v>13</v>
      </c>
      <c r="E412" s="64" t="s">
        <v>227</v>
      </c>
      <c r="F412" s="65" t="s">
        <v>0</v>
      </c>
      <c r="G412" s="66">
        <v>3</v>
      </c>
      <c r="H412" s="66">
        <v>0</v>
      </c>
      <c r="I412" s="68">
        <v>0</v>
      </c>
    </row>
    <row r="413" spans="1:9" ht="28.2">
      <c r="A413" s="61" t="s">
        <v>87</v>
      </c>
      <c r="B413" s="62">
        <v>917</v>
      </c>
      <c r="C413" s="63">
        <v>1</v>
      </c>
      <c r="D413" s="63">
        <v>13</v>
      </c>
      <c r="E413" s="64" t="s">
        <v>227</v>
      </c>
      <c r="F413" s="65" t="s">
        <v>85</v>
      </c>
      <c r="G413" s="66">
        <v>3</v>
      </c>
      <c r="H413" s="66">
        <v>0</v>
      </c>
      <c r="I413" s="68">
        <v>0</v>
      </c>
    </row>
    <row r="414" spans="1:9">
      <c r="A414" s="61" t="s">
        <v>226</v>
      </c>
      <c r="B414" s="62">
        <v>917</v>
      </c>
      <c r="C414" s="63">
        <v>1</v>
      </c>
      <c r="D414" s="63">
        <v>13</v>
      </c>
      <c r="E414" s="64" t="s">
        <v>225</v>
      </c>
      <c r="F414" s="65" t="s">
        <v>0</v>
      </c>
      <c r="G414" s="66">
        <v>185.4</v>
      </c>
      <c r="H414" s="66">
        <v>0</v>
      </c>
      <c r="I414" s="68">
        <v>0</v>
      </c>
    </row>
    <row r="415" spans="1:9" ht="42">
      <c r="A415" s="61" t="s">
        <v>224</v>
      </c>
      <c r="B415" s="62">
        <v>917</v>
      </c>
      <c r="C415" s="63">
        <v>1</v>
      </c>
      <c r="D415" s="63">
        <v>13</v>
      </c>
      <c r="E415" s="64" t="s">
        <v>223</v>
      </c>
      <c r="F415" s="65" t="s">
        <v>0</v>
      </c>
      <c r="G415" s="66">
        <v>185.4</v>
      </c>
      <c r="H415" s="66">
        <v>0</v>
      </c>
      <c r="I415" s="68">
        <v>0</v>
      </c>
    </row>
    <row r="416" spans="1:9">
      <c r="A416" s="61" t="s">
        <v>4</v>
      </c>
      <c r="B416" s="62">
        <v>917</v>
      </c>
      <c r="C416" s="63">
        <v>1</v>
      </c>
      <c r="D416" s="63">
        <v>13</v>
      </c>
      <c r="E416" s="64" t="s">
        <v>223</v>
      </c>
      <c r="F416" s="65" t="s">
        <v>1</v>
      </c>
      <c r="G416" s="66">
        <v>185.4</v>
      </c>
      <c r="H416" s="66">
        <v>0</v>
      </c>
      <c r="I416" s="68">
        <v>0</v>
      </c>
    </row>
    <row r="417" spans="1:9" ht="28.2">
      <c r="A417" s="61" t="s">
        <v>196</v>
      </c>
      <c r="B417" s="62">
        <v>917</v>
      </c>
      <c r="C417" s="63">
        <v>1</v>
      </c>
      <c r="D417" s="63">
        <v>13</v>
      </c>
      <c r="E417" s="64" t="s">
        <v>195</v>
      </c>
      <c r="F417" s="65" t="s">
        <v>0</v>
      </c>
      <c r="G417" s="66">
        <v>10</v>
      </c>
      <c r="H417" s="66">
        <v>0</v>
      </c>
      <c r="I417" s="68">
        <v>0</v>
      </c>
    </row>
    <row r="418" spans="1:9" ht="55.8">
      <c r="A418" s="61" t="s">
        <v>194</v>
      </c>
      <c r="B418" s="62">
        <v>917</v>
      </c>
      <c r="C418" s="63">
        <v>1</v>
      </c>
      <c r="D418" s="63">
        <v>13</v>
      </c>
      <c r="E418" s="64" t="s">
        <v>193</v>
      </c>
      <c r="F418" s="65" t="s">
        <v>0</v>
      </c>
      <c r="G418" s="66">
        <v>10</v>
      </c>
      <c r="H418" s="66">
        <v>0</v>
      </c>
      <c r="I418" s="68">
        <v>0</v>
      </c>
    </row>
    <row r="419" spans="1:9" ht="28.2">
      <c r="A419" s="61" t="s">
        <v>192</v>
      </c>
      <c r="B419" s="62">
        <v>917</v>
      </c>
      <c r="C419" s="63">
        <v>1</v>
      </c>
      <c r="D419" s="63">
        <v>13</v>
      </c>
      <c r="E419" s="64" t="s">
        <v>191</v>
      </c>
      <c r="F419" s="65" t="s">
        <v>0</v>
      </c>
      <c r="G419" s="66">
        <v>10</v>
      </c>
      <c r="H419" s="66">
        <v>0</v>
      </c>
      <c r="I419" s="68">
        <v>0</v>
      </c>
    </row>
    <row r="420" spans="1:9">
      <c r="A420" s="61" t="s">
        <v>4</v>
      </c>
      <c r="B420" s="62">
        <v>917</v>
      </c>
      <c r="C420" s="63">
        <v>1</v>
      </c>
      <c r="D420" s="63">
        <v>13</v>
      </c>
      <c r="E420" s="64" t="s">
        <v>191</v>
      </c>
      <c r="F420" s="65" t="s">
        <v>1</v>
      </c>
      <c r="G420" s="66">
        <v>10</v>
      </c>
      <c r="H420" s="66">
        <v>0</v>
      </c>
      <c r="I420" s="68">
        <v>0</v>
      </c>
    </row>
    <row r="421" spans="1:9" ht="42.75" customHeight="1">
      <c r="A421" s="61" t="s">
        <v>190</v>
      </c>
      <c r="B421" s="62">
        <v>917</v>
      </c>
      <c r="C421" s="63">
        <v>1</v>
      </c>
      <c r="D421" s="63">
        <v>13</v>
      </c>
      <c r="E421" s="64" t="s">
        <v>189</v>
      </c>
      <c r="F421" s="65" t="s">
        <v>0</v>
      </c>
      <c r="G421" s="66">
        <v>103.5</v>
      </c>
      <c r="H421" s="66">
        <v>0</v>
      </c>
      <c r="I421" s="68">
        <v>0</v>
      </c>
    </row>
    <row r="422" spans="1:9" ht="44.25" customHeight="1">
      <c r="A422" s="61" t="s">
        <v>173</v>
      </c>
      <c r="B422" s="62">
        <v>917</v>
      </c>
      <c r="C422" s="63">
        <v>1</v>
      </c>
      <c r="D422" s="63">
        <v>13</v>
      </c>
      <c r="E422" s="64" t="s">
        <v>172</v>
      </c>
      <c r="F422" s="65" t="s">
        <v>0</v>
      </c>
      <c r="G422" s="66">
        <v>33.5</v>
      </c>
      <c r="H422" s="66">
        <v>0</v>
      </c>
      <c r="I422" s="68">
        <v>0</v>
      </c>
    </row>
    <row r="423" spans="1:9" ht="69.599999999999994">
      <c r="A423" s="61" t="s">
        <v>171</v>
      </c>
      <c r="B423" s="62">
        <v>917</v>
      </c>
      <c r="C423" s="63">
        <v>1</v>
      </c>
      <c r="D423" s="63">
        <v>13</v>
      </c>
      <c r="E423" s="64" t="s">
        <v>170</v>
      </c>
      <c r="F423" s="65" t="s">
        <v>0</v>
      </c>
      <c r="G423" s="66">
        <v>33.5</v>
      </c>
      <c r="H423" s="66">
        <v>0</v>
      </c>
      <c r="I423" s="68">
        <v>0</v>
      </c>
    </row>
    <row r="424" spans="1:9" ht="28.2">
      <c r="A424" s="61" t="s">
        <v>169</v>
      </c>
      <c r="B424" s="62">
        <v>917</v>
      </c>
      <c r="C424" s="63">
        <v>1</v>
      </c>
      <c r="D424" s="63">
        <v>13</v>
      </c>
      <c r="E424" s="64" t="s">
        <v>168</v>
      </c>
      <c r="F424" s="65" t="s">
        <v>0</v>
      </c>
      <c r="G424" s="66">
        <v>30.5</v>
      </c>
      <c r="H424" s="66">
        <v>0</v>
      </c>
      <c r="I424" s="68">
        <v>0</v>
      </c>
    </row>
    <row r="425" spans="1:9" ht="28.2">
      <c r="A425" s="61" t="s">
        <v>13</v>
      </c>
      <c r="B425" s="62">
        <v>917</v>
      </c>
      <c r="C425" s="63">
        <v>1</v>
      </c>
      <c r="D425" s="63">
        <v>13</v>
      </c>
      <c r="E425" s="64" t="s">
        <v>168</v>
      </c>
      <c r="F425" s="65" t="s">
        <v>10</v>
      </c>
      <c r="G425" s="66">
        <v>30.5</v>
      </c>
      <c r="H425" s="66">
        <v>0</v>
      </c>
      <c r="I425" s="68">
        <v>0</v>
      </c>
    </row>
    <row r="426" spans="1:9" ht="16.5" customHeight="1">
      <c r="A426" s="61" t="s">
        <v>167</v>
      </c>
      <c r="B426" s="62">
        <v>917</v>
      </c>
      <c r="C426" s="63">
        <v>1</v>
      </c>
      <c r="D426" s="63">
        <v>13</v>
      </c>
      <c r="E426" s="64" t="s">
        <v>166</v>
      </c>
      <c r="F426" s="65" t="s">
        <v>0</v>
      </c>
      <c r="G426" s="66">
        <v>3</v>
      </c>
      <c r="H426" s="66">
        <v>0</v>
      </c>
      <c r="I426" s="68">
        <v>0</v>
      </c>
    </row>
    <row r="427" spans="1:9" ht="28.2">
      <c r="A427" s="61" t="s">
        <v>13</v>
      </c>
      <c r="B427" s="62">
        <v>917</v>
      </c>
      <c r="C427" s="63">
        <v>1</v>
      </c>
      <c r="D427" s="63">
        <v>13</v>
      </c>
      <c r="E427" s="64" t="s">
        <v>166</v>
      </c>
      <c r="F427" s="65" t="s">
        <v>10</v>
      </c>
      <c r="G427" s="66">
        <v>3</v>
      </c>
      <c r="H427" s="66">
        <v>0</v>
      </c>
      <c r="I427" s="68">
        <v>0</v>
      </c>
    </row>
    <row r="428" spans="1:9" ht="28.2">
      <c r="A428" s="61" t="s">
        <v>165</v>
      </c>
      <c r="B428" s="62">
        <v>917</v>
      </c>
      <c r="C428" s="63">
        <v>1</v>
      </c>
      <c r="D428" s="63">
        <v>13</v>
      </c>
      <c r="E428" s="64" t="s">
        <v>164</v>
      </c>
      <c r="F428" s="65" t="s">
        <v>0</v>
      </c>
      <c r="G428" s="66">
        <v>70</v>
      </c>
      <c r="H428" s="66">
        <v>0</v>
      </c>
      <c r="I428" s="68">
        <v>0</v>
      </c>
    </row>
    <row r="429" spans="1:9" ht="55.8">
      <c r="A429" s="61" t="s">
        <v>163</v>
      </c>
      <c r="B429" s="62">
        <v>917</v>
      </c>
      <c r="C429" s="63">
        <v>1</v>
      </c>
      <c r="D429" s="63">
        <v>13</v>
      </c>
      <c r="E429" s="64" t="s">
        <v>162</v>
      </c>
      <c r="F429" s="65" t="s">
        <v>0</v>
      </c>
      <c r="G429" s="66">
        <v>70</v>
      </c>
      <c r="H429" s="66">
        <v>0</v>
      </c>
      <c r="I429" s="68">
        <v>0</v>
      </c>
    </row>
    <row r="430" spans="1:9" ht="42">
      <c r="A430" s="61" t="s">
        <v>161</v>
      </c>
      <c r="B430" s="62">
        <v>917</v>
      </c>
      <c r="C430" s="63">
        <v>1</v>
      </c>
      <c r="D430" s="63">
        <v>13</v>
      </c>
      <c r="E430" s="64" t="s">
        <v>160</v>
      </c>
      <c r="F430" s="65" t="s">
        <v>0</v>
      </c>
      <c r="G430" s="66">
        <v>25</v>
      </c>
      <c r="H430" s="66">
        <v>0</v>
      </c>
      <c r="I430" s="68">
        <v>0</v>
      </c>
    </row>
    <row r="431" spans="1:9" ht="28.2">
      <c r="A431" s="61" t="s">
        <v>13</v>
      </c>
      <c r="B431" s="62">
        <v>917</v>
      </c>
      <c r="C431" s="63">
        <v>1</v>
      </c>
      <c r="D431" s="63">
        <v>13</v>
      </c>
      <c r="E431" s="64" t="s">
        <v>160</v>
      </c>
      <c r="F431" s="65" t="s">
        <v>10</v>
      </c>
      <c r="G431" s="66">
        <v>25</v>
      </c>
      <c r="H431" s="66">
        <v>0</v>
      </c>
      <c r="I431" s="68">
        <v>0</v>
      </c>
    </row>
    <row r="432" spans="1:9" ht="42">
      <c r="A432" s="61" t="s">
        <v>159</v>
      </c>
      <c r="B432" s="62">
        <v>917</v>
      </c>
      <c r="C432" s="63">
        <v>1</v>
      </c>
      <c r="D432" s="63">
        <v>13</v>
      </c>
      <c r="E432" s="64" t="s">
        <v>158</v>
      </c>
      <c r="F432" s="65" t="s">
        <v>0</v>
      </c>
      <c r="G432" s="66">
        <v>15</v>
      </c>
      <c r="H432" s="66">
        <v>0</v>
      </c>
      <c r="I432" s="68">
        <v>0</v>
      </c>
    </row>
    <row r="433" spans="1:9" ht="28.2">
      <c r="A433" s="61" t="s">
        <v>13</v>
      </c>
      <c r="B433" s="62">
        <v>917</v>
      </c>
      <c r="C433" s="63">
        <v>1</v>
      </c>
      <c r="D433" s="63">
        <v>13</v>
      </c>
      <c r="E433" s="64" t="s">
        <v>158</v>
      </c>
      <c r="F433" s="65" t="s">
        <v>10</v>
      </c>
      <c r="G433" s="66">
        <v>15</v>
      </c>
      <c r="H433" s="66">
        <v>0</v>
      </c>
      <c r="I433" s="68">
        <v>0</v>
      </c>
    </row>
    <row r="434" spans="1:9" ht="83.4">
      <c r="A434" s="61" t="s">
        <v>157</v>
      </c>
      <c r="B434" s="62">
        <v>917</v>
      </c>
      <c r="C434" s="63">
        <v>1</v>
      </c>
      <c r="D434" s="63">
        <v>13</v>
      </c>
      <c r="E434" s="64" t="s">
        <v>156</v>
      </c>
      <c r="F434" s="65" t="s">
        <v>0</v>
      </c>
      <c r="G434" s="66">
        <v>5</v>
      </c>
      <c r="H434" s="66">
        <v>0</v>
      </c>
      <c r="I434" s="68">
        <v>0</v>
      </c>
    </row>
    <row r="435" spans="1:9" ht="28.2">
      <c r="A435" s="61" t="s">
        <v>13</v>
      </c>
      <c r="B435" s="62">
        <v>917</v>
      </c>
      <c r="C435" s="63">
        <v>1</v>
      </c>
      <c r="D435" s="63">
        <v>13</v>
      </c>
      <c r="E435" s="64" t="s">
        <v>156</v>
      </c>
      <c r="F435" s="65" t="s">
        <v>10</v>
      </c>
      <c r="G435" s="66">
        <v>5</v>
      </c>
      <c r="H435" s="66">
        <v>0</v>
      </c>
      <c r="I435" s="68">
        <v>0</v>
      </c>
    </row>
    <row r="436" spans="1:9" ht="45" customHeight="1">
      <c r="A436" s="61" t="s">
        <v>155</v>
      </c>
      <c r="B436" s="62">
        <v>917</v>
      </c>
      <c r="C436" s="63">
        <v>1</v>
      </c>
      <c r="D436" s="63">
        <v>13</v>
      </c>
      <c r="E436" s="64" t="s">
        <v>154</v>
      </c>
      <c r="F436" s="65" t="s">
        <v>0</v>
      </c>
      <c r="G436" s="66">
        <v>10</v>
      </c>
      <c r="H436" s="66">
        <v>0</v>
      </c>
      <c r="I436" s="68">
        <v>0</v>
      </c>
    </row>
    <row r="437" spans="1:9" ht="28.2">
      <c r="A437" s="61" t="s">
        <v>13</v>
      </c>
      <c r="B437" s="62">
        <v>917</v>
      </c>
      <c r="C437" s="63">
        <v>1</v>
      </c>
      <c r="D437" s="63">
        <v>13</v>
      </c>
      <c r="E437" s="64" t="s">
        <v>154</v>
      </c>
      <c r="F437" s="65" t="s">
        <v>10</v>
      </c>
      <c r="G437" s="66">
        <v>10</v>
      </c>
      <c r="H437" s="66">
        <v>0</v>
      </c>
      <c r="I437" s="68">
        <v>0</v>
      </c>
    </row>
    <row r="438" spans="1:9" ht="60.75" customHeight="1">
      <c r="A438" s="61" t="s">
        <v>153</v>
      </c>
      <c r="B438" s="62">
        <v>917</v>
      </c>
      <c r="C438" s="63">
        <v>1</v>
      </c>
      <c r="D438" s="63">
        <v>13</v>
      </c>
      <c r="E438" s="64" t="s">
        <v>152</v>
      </c>
      <c r="F438" s="65" t="s">
        <v>0</v>
      </c>
      <c r="G438" s="66">
        <v>15</v>
      </c>
      <c r="H438" s="66">
        <v>0</v>
      </c>
      <c r="I438" s="68">
        <v>0</v>
      </c>
    </row>
    <row r="439" spans="1:9" ht="28.2">
      <c r="A439" s="61" t="s">
        <v>13</v>
      </c>
      <c r="B439" s="62">
        <v>917</v>
      </c>
      <c r="C439" s="63">
        <v>1</v>
      </c>
      <c r="D439" s="63">
        <v>13</v>
      </c>
      <c r="E439" s="64" t="s">
        <v>152</v>
      </c>
      <c r="F439" s="65" t="s">
        <v>10</v>
      </c>
      <c r="G439" s="66">
        <v>15</v>
      </c>
      <c r="H439" s="66">
        <v>0</v>
      </c>
      <c r="I439" s="68">
        <v>0</v>
      </c>
    </row>
    <row r="440" spans="1:9">
      <c r="A440" s="61" t="s">
        <v>489</v>
      </c>
      <c r="B440" s="62">
        <v>917</v>
      </c>
      <c r="C440" s="63">
        <v>2</v>
      </c>
      <c r="D440" s="63">
        <v>0</v>
      </c>
      <c r="E440" s="64" t="s">
        <v>0</v>
      </c>
      <c r="F440" s="65" t="s">
        <v>0</v>
      </c>
      <c r="G440" s="66">
        <v>36</v>
      </c>
      <c r="H440" s="66">
        <v>9.3000000000000007</v>
      </c>
      <c r="I440" s="68">
        <v>0.25833333333333336</v>
      </c>
    </row>
    <row r="441" spans="1:9">
      <c r="A441" s="61" t="s">
        <v>12</v>
      </c>
      <c r="B441" s="62">
        <v>917</v>
      </c>
      <c r="C441" s="63">
        <v>2</v>
      </c>
      <c r="D441" s="63">
        <v>4</v>
      </c>
      <c r="E441" s="64" t="s">
        <v>0</v>
      </c>
      <c r="F441" s="65" t="s">
        <v>0</v>
      </c>
      <c r="G441" s="66">
        <v>36</v>
      </c>
      <c r="H441" s="66">
        <v>9.3000000000000007</v>
      </c>
      <c r="I441" s="68">
        <v>0.25833333333333336</v>
      </c>
    </row>
    <row r="442" spans="1:9">
      <c r="A442" s="61" t="s">
        <v>49</v>
      </c>
      <c r="B442" s="62">
        <v>917</v>
      </c>
      <c r="C442" s="63">
        <v>2</v>
      </c>
      <c r="D442" s="63">
        <v>4</v>
      </c>
      <c r="E442" s="64" t="s">
        <v>48</v>
      </c>
      <c r="F442" s="65" t="s">
        <v>0</v>
      </c>
      <c r="G442" s="66">
        <v>36</v>
      </c>
      <c r="H442" s="66">
        <v>9.3000000000000007</v>
      </c>
      <c r="I442" s="68">
        <v>0.25833333333333336</v>
      </c>
    </row>
    <row r="443" spans="1:9" ht="28.2">
      <c r="A443" s="61" t="s">
        <v>16</v>
      </c>
      <c r="B443" s="62">
        <v>917</v>
      </c>
      <c r="C443" s="63">
        <v>2</v>
      </c>
      <c r="D443" s="63">
        <v>4</v>
      </c>
      <c r="E443" s="64" t="s">
        <v>15</v>
      </c>
      <c r="F443" s="65" t="s">
        <v>0</v>
      </c>
      <c r="G443" s="66">
        <v>36</v>
      </c>
      <c r="H443" s="66">
        <v>9.3000000000000007</v>
      </c>
      <c r="I443" s="68">
        <v>0.25833333333333336</v>
      </c>
    </row>
    <row r="444" spans="1:9" ht="69.599999999999994">
      <c r="A444" s="61" t="s">
        <v>14</v>
      </c>
      <c r="B444" s="62">
        <v>917</v>
      </c>
      <c r="C444" s="63">
        <v>2</v>
      </c>
      <c r="D444" s="63">
        <v>4</v>
      </c>
      <c r="E444" s="64" t="s">
        <v>11</v>
      </c>
      <c r="F444" s="65" t="s">
        <v>0</v>
      </c>
      <c r="G444" s="66">
        <v>36</v>
      </c>
      <c r="H444" s="66">
        <v>9.3000000000000007</v>
      </c>
      <c r="I444" s="68">
        <v>0.25833333333333336</v>
      </c>
    </row>
    <row r="445" spans="1:9" ht="69.599999999999994">
      <c r="A445" s="61" t="s">
        <v>14</v>
      </c>
      <c r="B445" s="62">
        <v>917</v>
      </c>
      <c r="C445" s="63">
        <v>2</v>
      </c>
      <c r="D445" s="63">
        <v>4</v>
      </c>
      <c r="E445" s="64" t="s">
        <v>11</v>
      </c>
      <c r="F445" s="65" t="s">
        <v>0</v>
      </c>
      <c r="G445" s="66">
        <v>36</v>
      </c>
      <c r="H445" s="66">
        <v>9.3000000000000007</v>
      </c>
      <c r="I445" s="68">
        <v>0.25833333333333336</v>
      </c>
    </row>
    <row r="446" spans="1:9" ht="28.2">
      <c r="A446" s="61" t="s">
        <v>13</v>
      </c>
      <c r="B446" s="62">
        <v>917</v>
      </c>
      <c r="C446" s="63">
        <v>2</v>
      </c>
      <c r="D446" s="63">
        <v>4</v>
      </c>
      <c r="E446" s="64" t="s">
        <v>11</v>
      </c>
      <c r="F446" s="65" t="s">
        <v>10</v>
      </c>
      <c r="G446" s="66">
        <v>36</v>
      </c>
      <c r="H446" s="66">
        <v>9.3000000000000007</v>
      </c>
      <c r="I446" s="68">
        <v>0.25833333333333336</v>
      </c>
    </row>
    <row r="447" spans="1:9">
      <c r="A447" s="61" t="s">
        <v>484</v>
      </c>
      <c r="B447" s="62">
        <v>917</v>
      </c>
      <c r="C447" s="63">
        <v>4</v>
      </c>
      <c r="D447" s="63">
        <v>0</v>
      </c>
      <c r="E447" s="64" t="s">
        <v>0</v>
      </c>
      <c r="F447" s="65" t="s">
        <v>0</v>
      </c>
      <c r="G447" s="66">
        <v>705</v>
      </c>
      <c r="H447" s="66">
        <v>62.5</v>
      </c>
      <c r="I447" s="68">
        <v>8.8652482269503549E-2</v>
      </c>
    </row>
    <row r="448" spans="1:9">
      <c r="A448" s="61" t="s">
        <v>344</v>
      </c>
      <c r="B448" s="62">
        <v>917</v>
      </c>
      <c r="C448" s="63">
        <v>4</v>
      </c>
      <c r="D448" s="63">
        <v>5</v>
      </c>
      <c r="E448" s="64" t="s">
        <v>0</v>
      </c>
      <c r="F448" s="65" t="s">
        <v>0</v>
      </c>
      <c r="G448" s="66">
        <v>705</v>
      </c>
      <c r="H448" s="66">
        <v>62.5</v>
      </c>
      <c r="I448" s="68">
        <v>8.8652482269503549E-2</v>
      </c>
    </row>
    <row r="449" spans="1:9" ht="60" customHeight="1">
      <c r="A449" s="61" t="s">
        <v>366</v>
      </c>
      <c r="B449" s="62">
        <v>917</v>
      </c>
      <c r="C449" s="63">
        <v>4</v>
      </c>
      <c r="D449" s="63">
        <v>5</v>
      </c>
      <c r="E449" s="64" t="s">
        <v>365</v>
      </c>
      <c r="F449" s="65" t="s">
        <v>0</v>
      </c>
      <c r="G449" s="66">
        <v>705</v>
      </c>
      <c r="H449" s="66">
        <v>62.5</v>
      </c>
      <c r="I449" s="68">
        <v>8.8652482269503549E-2</v>
      </c>
    </row>
    <row r="450" spans="1:9" ht="45" customHeight="1">
      <c r="A450" s="61" t="s">
        <v>354</v>
      </c>
      <c r="B450" s="62">
        <v>917</v>
      </c>
      <c r="C450" s="63">
        <v>4</v>
      </c>
      <c r="D450" s="63">
        <v>5</v>
      </c>
      <c r="E450" s="64" t="s">
        <v>353</v>
      </c>
      <c r="F450" s="65" t="s">
        <v>0</v>
      </c>
      <c r="G450" s="66">
        <v>705</v>
      </c>
      <c r="H450" s="66">
        <v>62.5</v>
      </c>
      <c r="I450" s="68">
        <v>8.8652482269503549E-2</v>
      </c>
    </row>
    <row r="451" spans="1:9" ht="42">
      <c r="A451" s="61" t="s">
        <v>347</v>
      </c>
      <c r="B451" s="62">
        <v>917</v>
      </c>
      <c r="C451" s="63">
        <v>4</v>
      </c>
      <c r="D451" s="63">
        <v>5</v>
      </c>
      <c r="E451" s="64" t="s">
        <v>346</v>
      </c>
      <c r="F451" s="65" t="s">
        <v>0</v>
      </c>
      <c r="G451" s="66">
        <v>705</v>
      </c>
      <c r="H451" s="66">
        <v>62.5</v>
      </c>
      <c r="I451" s="68">
        <v>8.8652482269503549E-2</v>
      </c>
    </row>
    <row r="452" spans="1:9" ht="83.4">
      <c r="A452" s="61" t="s">
        <v>345</v>
      </c>
      <c r="B452" s="62">
        <v>917</v>
      </c>
      <c r="C452" s="63">
        <v>4</v>
      </c>
      <c r="D452" s="63">
        <v>5</v>
      </c>
      <c r="E452" s="64" t="s">
        <v>343</v>
      </c>
      <c r="F452" s="65" t="s">
        <v>0</v>
      </c>
      <c r="G452" s="66">
        <v>705</v>
      </c>
      <c r="H452" s="66">
        <v>62.5</v>
      </c>
      <c r="I452" s="68">
        <v>8.8652482269503549E-2</v>
      </c>
    </row>
    <row r="453" spans="1:9" ht="28.2">
      <c r="A453" s="61" t="s">
        <v>13</v>
      </c>
      <c r="B453" s="62">
        <v>917</v>
      </c>
      <c r="C453" s="63">
        <v>4</v>
      </c>
      <c r="D453" s="63">
        <v>5</v>
      </c>
      <c r="E453" s="64" t="s">
        <v>343</v>
      </c>
      <c r="F453" s="65" t="s">
        <v>10</v>
      </c>
      <c r="G453" s="66">
        <v>705</v>
      </c>
      <c r="H453" s="66">
        <v>62.5</v>
      </c>
      <c r="I453" s="68">
        <v>8.8652482269503549E-2</v>
      </c>
    </row>
    <row r="454" spans="1:9">
      <c r="A454" s="61" t="s">
        <v>481</v>
      </c>
      <c r="B454" s="62">
        <v>917</v>
      </c>
      <c r="C454" s="63">
        <v>7</v>
      </c>
      <c r="D454" s="63">
        <v>0</v>
      </c>
      <c r="E454" s="64" t="s">
        <v>0</v>
      </c>
      <c r="F454" s="65" t="s">
        <v>0</v>
      </c>
      <c r="G454" s="66">
        <v>568.5</v>
      </c>
      <c r="H454" s="66">
        <v>9.8000000000000007</v>
      </c>
      <c r="I454" s="68">
        <v>1.7238346525945473E-2</v>
      </c>
    </row>
    <row r="455" spans="1:9" ht="28.2">
      <c r="A455" s="61" t="s">
        <v>119</v>
      </c>
      <c r="B455" s="62">
        <v>917</v>
      </c>
      <c r="C455" s="63">
        <v>7</v>
      </c>
      <c r="D455" s="63">
        <v>5</v>
      </c>
      <c r="E455" s="64" t="s">
        <v>0</v>
      </c>
      <c r="F455" s="65" t="s">
        <v>0</v>
      </c>
      <c r="G455" s="66">
        <v>155.5</v>
      </c>
      <c r="H455" s="66">
        <v>9.8000000000000007</v>
      </c>
      <c r="I455" s="68">
        <v>6.3022508038585209E-2</v>
      </c>
    </row>
    <row r="456" spans="1:9" ht="44.25" customHeight="1">
      <c r="A456" s="61" t="s">
        <v>249</v>
      </c>
      <c r="B456" s="62">
        <v>917</v>
      </c>
      <c r="C456" s="63">
        <v>7</v>
      </c>
      <c r="D456" s="63">
        <v>5</v>
      </c>
      <c r="E456" s="64" t="s">
        <v>248</v>
      </c>
      <c r="F456" s="65" t="s">
        <v>0</v>
      </c>
      <c r="G456" s="66">
        <v>155.5</v>
      </c>
      <c r="H456" s="66">
        <v>9.8000000000000007</v>
      </c>
      <c r="I456" s="68">
        <v>6.3022508038585209E-2</v>
      </c>
    </row>
    <row r="457" spans="1:9" ht="27.75" customHeight="1">
      <c r="A457" s="61" t="s">
        <v>247</v>
      </c>
      <c r="B457" s="62">
        <v>917</v>
      </c>
      <c r="C457" s="63">
        <v>7</v>
      </c>
      <c r="D457" s="63">
        <v>5</v>
      </c>
      <c r="E457" s="64" t="s">
        <v>246</v>
      </c>
      <c r="F457" s="65" t="s">
        <v>0</v>
      </c>
      <c r="G457" s="66">
        <v>155.5</v>
      </c>
      <c r="H457" s="66">
        <v>9.8000000000000007</v>
      </c>
      <c r="I457" s="68">
        <v>6.3022508038585209E-2</v>
      </c>
    </row>
    <row r="458" spans="1:9" ht="55.8">
      <c r="A458" s="61" t="s">
        <v>245</v>
      </c>
      <c r="B458" s="62">
        <v>917</v>
      </c>
      <c r="C458" s="63">
        <v>7</v>
      </c>
      <c r="D458" s="63">
        <v>5</v>
      </c>
      <c r="E458" s="64" t="s">
        <v>244</v>
      </c>
      <c r="F458" s="65" t="s">
        <v>0</v>
      </c>
      <c r="G458" s="66">
        <v>155.5</v>
      </c>
      <c r="H458" s="66">
        <v>9.8000000000000007</v>
      </c>
      <c r="I458" s="68">
        <v>6.3022508038585209E-2</v>
      </c>
    </row>
    <row r="459" spans="1:9" ht="42">
      <c r="A459" s="61" t="s">
        <v>243</v>
      </c>
      <c r="B459" s="62">
        <v>917</v>
      </c>
      <c r="C459" s="63">
        <v>7</v>
      </c>
      <c r="D459" s="63">
        <v>5</v>
      </c>
      <c r="E459" s="64" t="s">
        <v>242</v>
      </c>
      <c r="F459" s="65" t="s">
        <v>0</v>
      </c>
      <c r="G459" s="66">
        <v>10</v>
      </c>
      <c r="H459" s="66">
        <v>9.8000000000000007</v>
      </c>
      <c r="I459" s="68">
        <v>0.98000000000000009</v>
      </c>
    </row>
    <row r="460" spans="1:9" ht="28.2">
      <c r="A460" s="61" t="s">
        <v>13</v>
      </c>
      <c r="B460" s="62">
        <v>917</v>
      </c>
      <c r="C460" s="63">
        <v>7</v>
      </c>
      <c r="D460" s="63">
        <v>5</v>
      </c>
      <c r="E460" s="64" t="s">
        <v>242</v>
      </c>
      <c r="F460" s="65" t="s">
        <v>10</v>
      </c>
      <c r="G460" s="66">
        <v>10</v>
      </c>
      <c r="H460" s="66">
        <v>9.8000000000000007</v>
      </c>
      <c r="I460" s="68">
        <v>0.98000000000000009</v>
      </c>
    </row>
    <row r="461" spans="1:9" ht="42">
      <c r="A461" s="61" t="s">
        <v>241</v>
      </c>
      <c r="B461" s="62">
        <v>917</v>
      </c>
      <c r="C461" s="63">
        <v>7</v>
      </c>
      <c r="D461" s="63">
        <v>5</v>
      </c>
      <c r="E461" s="64" t="s">
        <v>240</v>
      </c>
      <c r="F461" s="65" t="s">
        <v>0</v>
      </c>
      <c r="G461" s="66">
        <v>132</v>
      </c>
      <c r="H461" s="66">
        <v>0</v>
      </c>
      <c r="I461" s="68">
        <v>0</v>
      </c>
    </row>
    <row r="462" spans="1:9" ht="28.2">
      <c r="A462" s="61" t="s">
        <v>13</v>
      </c>
      <c r="B462" s="62">
        <v>917</v>
      </c>
      <c r="C462" s="63">
        <v>7</v>
      </c>
      <c r="D462" s="63">
        <v>5</v>
      </c>
      <c r="E462" s="64" t="s">
        <v>240</v>
      </c>
      <c r="F462" s="65" t="s">
        <v>10</v>
      </c>
      <c r="G462" s="66">
        <v>132</v>
      </c>
      <c r="H462" s="66">
        <v>0</v>
      </c>
      <c r="I462" s="68">
        <v>0</v>
      </c>
    </row>
    <row r="463" spans="1:9" ht="55.8">
      <c r="A463" s="61" t="s">
        <v>239</v>
      </c>
      <c r="B463" s="62">
        <v>917</v>
      </c>
      <c r="C463" s="63">
        <v>7</v>
      </c>
      <c r="D463" s="63">
        <v>5</v>
      </c>
      <c r="E463" s="64" t="s">
        <v>238</v>
      </c>
      <c r="F463" s="65" t="s">
        <v>0</v>
      </c>
      <c r="G463" s="66">
        <v>13.5</v>
      </c>
      <c r="H463" s="66">
        <v>0</v>
      </c>
      <c r="I463" s="68">
        <v>0</v>
      </c>
    </row>
    <row r="464" spans="1:9" ht="28.2">
      <c r="A464" s="61" t="s">
        <v>13</v>
      </c>
      <c r="B464" s="62">
        <v>917</v>
      </c>
      <c r="C464" s="63">
        <v>7</v>
      </c>
      <c r="D464" s="63">
        <v>5</v>
      </c>
      <c r="E464" s="64" t="s">
        <v>238</v>
      </c>
      <c r="F464" s="65" t="s">
        <v>10</v>
      </c>
      <c r="G464" s="66">
        <v>13.5</v>
      </c>
      <c r="H464" s="66">
        <v>0</v>
      </c>
      <c r="I464" s="68">
        <v>0</v>
      </c>
    </row>
    <row r="465" spans="1:9">
      <c r="A465" s="61" t="s">
        <v>94</v>
      </c>
      <c r="B465" s="62">
        <v>917</v>
      </c>
      <c r="C465" s="63">
        <v>7</v>
      </c>
      <c r="D465" s="63">
        <v>7</v>
      </c>
      <c r="E465" s="64" t="s">
        <v>0</v>
      </c>
      <c r="F465" s="65" t="s">
        <v>0</v>
      </c>
      <c r="G465" s="66">
        <v>413</v>
      </c>
      <c r="H465" s="66">
        <v>0</v>
      </c>
      <c r="I465" s="68">
        <v>0</v>
      </c>
    </row>
    <row r="466" spans="1:9" ht="45.75" customHeight="1">
      <c r="A466" s="61" t="s">
        <v>144</v>
      </c>
      <c r="B466" s="62">
        <v>917</v>
      </c>
      <c r="C466" s="63">
        <v>7</v>
      </c>
      <c r="D466" s="63">
        <v>7</v>
      </c>
      <c r="E466" s="64" t="s">
        <v>143</v>
      </c>
      <c r="F466" s="65" t="s">
        <v>0</v>
      </c>
      <c r="G466" s="66">
        <v>413</v>
      </c>
      <c r="H466" s="66">
        <v>0</v>
      </c>
      <c r="I466" s="68">
        <v>0</v>
      </c>
    </row>
    <row r="467" spans="1:9" ht="42">
      <c r="A467" s="61" t="s">
        <v>142</v>
      </c>
      <c r="B467" s="62">
        <v>917</v>
      </c>
      <c r="C467" s="63">
        <v>7</v>
      </c>
      <c r="D467" s="63">
        <v>7</v>
      </c>
      <c r="E467" s="64" t="s">
        <v>141</v>
      </c>
      <c r="F467" s="65" t="s">
        <v>0</v>
      </c>
      <c r="G467" s="66">
        <v>329</v>
      </c>
      <c r="H467" s="66">
        <v>0</v>
      </c>
      <c r="I467" s="68">
        <v>0</v>
      </c>
    </row>
    <row r="468" spans="1:9" ht="55.8">
      <c r="A468" s="61" t="s">
        <v>140</v>
      </c>
      <c r="B468" s="62">
        <v>917</v>
      </c>
      <c r="C468" s="63">
        <v>7</v>
      </c>
      <c r="D468" s="63">
        <v>7</v>
      </c>
      <c r="E468" s="64" t="s">
        <v>139</v>
      </c>
      <c r="F468" s="65" t="s">
        <v>0</v>
      </c>
      <c r="G468" s="66">
        <v>329</v>
      </c>
      <c r="H468" s="66">
        <v>0</v>
      </c>
      <c r="I468" s="68">
        <v>0</v>
      </c>
    </row>
    <row r="469" spans="1:9" ht="55.8">
      <c r="A469" s="61" t="s">
        <v>138</v>
      </c>
      <c r="B469" s="62">
        <v>917</v>
      </c>
      <c r="C469" s="63">
        <v>7</v>
      </c>
      <c r="D469" s="63">
        <v>7</v>
      </c>
      <c r="E469" s="64" t="s">
        <v>137</v>
      </c>
      <c r="F469" s="65" t="s">
        <v>0</v>
      </c>
      <c r="G469" s="66">
        <v>106</v>
      </c>
      <c r="H469" s="66">
        <v>0</v>
      </c>
      <c r="I469" s="68">
        <v>0</v>
      </c>
    </row>
    <row r="470" spans="1:9" ht="28.2">
      <c r="A470" s="61" t="s">
        <v>13</v>
      </c>
      <c r="B470" s="62">
        <v>917</v>
      </c>
      <c r="C470" s="63">
        <v>7</v>
      </c>
      <c r="D470" s="63">
        <v>7</v>
      </c>
      <c r="E470" s="64" t="s">
        <v>137</v>
      </c>
      <c r="F470" s="65" t="s">
        <v>10</v>
      </c>
      <c r="G470" s="66">
        <v>106</v>
      </c>
      <c r="H470" s="66">
        <v>0</v>
      </c>
      <c r="I470" s="68">
        <v>0</v>
      </c>
    </row>
    <row r="471" spans="1:9" ht="42">
      <c r="A471" s="61" t="s">
        <v>136</v>
      </c>
      <c r="B471" s="62">
        <v>917</v>
      </c>
      <c r="C471" s="63">
        <v>7</v>
      </c>
      <c r="D471" s="63">
        <v>7</v>
      </c>
      <c r="E471" s="64" t="s">
        <v>135</v>
      </c>
      <c r="F471" s="65" t="s">
        <v>0</v>
      </c>
      <c r="G471" s="66">
        <v>40</v>
      </c>
      <c r="H471" s="66">
        <v>0</v>
      </c>
      <c r="I471" s="68">
        <v>0</v>
      </c>
    </row>
    <row r="472" spans="1:9" ht="28.2">
      <c r="A472" s="61" t="s">
        <v>13</v>
      </c>
      <c r="B472" s="62">
        <v>917</v>
      </c>
      <c r="C472" s="63">
        <v>7</v>
      </c>
      <c r="D472" s="63">
        <v>7</v>
      </c>
      <c r="E472" s="64" t="s">
        <v>135</v>
      </c>
      <c r="F472" s="65" t="s">
        <v>10</v>
      </c>
      <c r="G472" s="66">
        <v>40</v>
      </c>
      <c r="H472" s="66">
        <v>0</v>
      </c>
      <c r="I472" s="68">
        <v>0</v>
      </c>
    </row>
    <row r="473" spans="1:9" ht="42">
      <c r="A473" s="61" t="s">
        <v>134</v>
      </c>
      <c r="B473" s="62">
        <v>917</v>
      </c>
      <c r="C473" s="63">
        <v>7</v>
      </c>
      <c r="D473" s="63">
        <v>7</v>
      </c>
      <c r="E473" s="64" t="s">
        <v>133</v>
      </c>
      <c r="F473" s="65" t="s">
        <v>0</v>
      </c>
      <c r="G473" s="66">
        <v>20</v>
      </c>
      <c r="H473" s="66">
        <v>0</v>
      </c>
      <c r="I473" s="68">
        <v>0</v>
      </c>
    </row>
    <row r="474" spans="1:9" ht="28.2">
      <c r="A474" s="61" t="s">
        <v>13</v>
      </c>
      <c r="B474" s="62">
        <v>917</v>
      </c>
      <c r="C474" s="63">
        <v>7</v>
      </c>
      <c r="D474" s="63">
        <v>7</v>
      </c>
      <c r="E474" s="64" t="s">
        <v>133</v>
      </c>
      <c r="F474" s="65" t="s">
        <v>10</v>
      </c>
      <c r="G474" s="66">
        <v>20</v>
      </c>
      <c r="H474" s="66">
        <v>0</v>
      </c>
      <c r="I474" s="68">
        <v>0</v>
      </c>
    </row>
    <row r="475" spans="1:9" ht="28.2">
      <c r="A475" s="61" t="s">
        <v>132</v>
      </c>
      <c r="B475" s="62">
        <v>917</v>
      </c>
      <c r="C475" s="63">
        <v>7</v>
      </c>
      <c r="D475" s="63">
        <v>7</v>
      </c>
      <c r="E475" s="64" t="s">
        <v>131</v>
      </c>
      <c r="F475" s="65" t="s">
        <v>0</v>
      </c>
      <c r="G475" s="66">
        <v>163</v>
      </c>
      <c r="H475" s="66">
        <v>0</v>
      </c>
      <c r="I475" s="68">
        <v>0</v>
      </c>
    </row>
    <row r="476" spans="1:9" ht="28.2">
      <c r="A476" s="61" t="s">
        <v>13</v>
      </c>
      <c r="B476" s="62">
        <v>917</v>
      </c>
      <c r="C476" s="63">
        <v>7</v>
      </c>
      <c r="D476" s="63">
        <v>7</v>
      </c>
      <c r="E476" s="64" t="s">
        <v>131</v>
      </c>
      <c r="F476" s="65" t="s">
        <v>10</v>
      </c>
      <c r="G476" s="66">
        <v>163</v>
      </c>
      <c r="H476" s="66">
        <v>0</v>
      </c>
      <c r="I476" s="68">
        <v>0</v>
      </c>
    </row>
    <row r="477" spans="1:9" ht="74.25" customHeight="1">
      <c r="A477" s="61" t="s">
        <v>101</v>
      </c>
      <c r="B477" s="62">
        <v>917</v>
      </c>
      <c r="C477" s="63">
        <v>7</v>
      </c>
      <c r="D477" s="63">
        <v>7</v>
      </c>
      <c r="E477" s="64" t="s">
        <v>100</v>
      </c>
      <c r="F477" s="65" t="s">
        <v>0</v>
      </c>
      <c r="G477" s="66">
        <v>84</v>
      </c>
      <c r="H477" s="66">
        <v>0</v>
      </c>
      <c r="I477" s="68">
        <v>0</v>
      </c>
    </row>
    <row r="478" spans="1:9" ht="55.8">
      <c r="A478" s="61" t="s">
        <v>99</v>
      </c>
      <c r="B478" s="62">
        <v>917</v>
      </c>
      <c r="C478" s="63">
        <v>7</v>
      </c>
      <c r="D478" s="63">
        <v>7</v>
      </c>
      <c r="E478" s="64" t="s">
        <v>98</v>
      </c>
      <c r="F478" s="65" t="s">
        <v>0</v>
      </c>
      <c r="G478" s="66">
        <v>84</v>
      </c>
      <c r="H478" s="66">
        <v>0</v>
      </c>
      <c r="I478" s="68">
        <v>0</v>
      </c>
    </row>
    <row r="479" spans="1:9" ht="42">
      <c r="A479" s="61" t="s">
        <v>97</v>
      </c>
      <c r="B479" s="62">
        <v>917</v>
      </c>
      <c r="C479" s="63">
        <v>7</v>
      </c>
      <c r="D479" s="63">
        <v>7</v>
      </c>
      <c r="E479" s="64" t="s">
        <v>96</v>
      </c>
      <c r="F479" s="65" t="s">
        <v>0</v>
      </c>
      <c r="G479" s="66">
        <v>20</v>
      </c>
      <c r="H479" s="66">
        <v>0</v>
      </c>
      <c r="I479" s="68">
        <v>0</v>
      </c>
    </row>
    <row r="480" spans="1:9" ht="28.2">
      <c r="A480" s="61" t="s">
        <v>13</v>
      </c>
      <c r="B480" s="62">
        <v>917</v>
      </c>
      <c r="C480" s="63">
        <v>7</v>
      </c>
      <c r="D480" s="63">
        <v>7</v>
      </c>
      <c r="E480" s="64" t="s">
        <v>96</v>
      </c>
      <c r="F480" s="65" t="s">
        <v>10</v>
      </c>
      <c r="G480" s="66">
        <v>20</v>
      </c>
      <c r="H480" s="66">
        <v>0</v>
      </c>
      <c r="I480" s="68">
        <v>0</v>
      </c>
    </row>
    <row r="481" spans="1:9" ht="28.2">
      <c r="A481" s="61" t="s">
        <v>95</v>
      </c>
      <c r="B481" s="62">
        <v>917</v>
      </c>
      <c r="C481" s="63">
        <v>7</v>
      </c>
      <c r="D481" s="63">
        <v>7</v>
      </c>
      <c r="E481" s="64" t="s">
        <v>93</v>
      </c>
      <c r="F481" s="65" t="s">
        <v>0</v>
      </c>
      <c r="G481" s="66">
        <v>64</v>
      </c>
      <c r="H481" s="66">
        <v>0</v>
      </c>
      <c r="I481" s="68">
        <v>0</v>
      </c>
    </row>
    <row r="482" spans="1:9" ht="28.2">
      <c r="A482" s="61" t="s">
        <v>13</v>
      </c>
      <c r="B482" s="62">
        <v>917</v>
      </c>
      <c r="C482" s="63">
        <v>7</v>
      </c>
      <c r="D482" s="63">
        <v>7</v>
      </c>
      <c r="E482" s="64" t="s">
        <v>93</v>
      </c>
      <c r="F482" s="65" t="s">
        <v>10</v>
      </c>
      <c r="G482" s="66">
        <v>64</v>
      </c>
      <c r="H482" s="66">
        <v>0</v>
      </c>
      <c r="I482" s="68">
        <v>0</v>
      </c>
    </row>
    <row r="483" spans="1:9">
      <c r="A483" s="61" t="s">
        <v>488</v>
      </c>
      <c r="B483" s="62">
        <v>917</v>
      </c>
      <c r="C483" s="63">
        <v>9</v>
      </c>
      <c r="D483" s="63">
        <v>0</v>
      </c>
      <c r="E483" s="64" t="s">
        <v>0</v>
      </c>
      <c r="F483" s="65" t="s">
        <v>0</v>
      </c>
      <c r="G483" s="66">
        <v>280</v>
      </c>
      <c r="H483" s="66">
        <v>0</v>
      </c>
      <c r="I483" s="68">
        <v>0</v>
      </c>
    </row>
    <row r="484" spans="1:9">
      <c r="A484" s="61" t="s">
        <v>81</v>
      </c>
      <c r="B484" s="62">
        <v>917</v>
      </c>
      <c r="C484" s="63">
        <v>9</v>
      </c>
      <c r="D484" s="63">
        <v>9</v>
      </c>
      <c r="E484" s="64" t="s">
        <v>0</v>
      </c>
      <c r="F484" s="65" t="s">
        <v>0</v>
      </c>
      <c r="G484" s="66">
        <v>280</v>
      </c>
      <c r="H484" s="66">
        <v>0</v>
      </c>
      <c r="I484" s="68">
        <v>0</v>
      </c>
    </row>
    <row r="485" spans="1:9" ht="45" customHeight="1">
      <c r="A485" s="61" t="s">
        <v>92</v>
      </c>
      <c r="B485" s="62">
        <v>917</v>
      </c>
      <c r="C485" s="63">
        <v>9</v>
      </c>
      <c r="D485" s="63">
        <v>9</v>
      </c>
      <c r="E485" s="64" t="s">
        <v>91</v>
      </c>
      <c r="F485" s="65" t="s">
        <v>0</v>
      </c>
      <c r="G485" s="66">
        <v>280</v>
      </c>
      <c r="H485" s="66">
        <v>0</v>
      </c>
      <c r="I485" s="68">
        <v>0</v>
      </c>
    </row>
    <row r="486" spans="1:9" ht="45.75" customHeight="1">
      <c r="A486" s="61" t="s">
        <v>90</v>
      </c>
      <c r="B486" s="62">
        <v>917</v>
      </c>
      <c r="C486" s="63">
        <v>9</v>
      </c>
      <c r="D486" s="63">
        <v>9</v>
      </c>
      <c r="E486" s="64" t="s">
        <v>89</v>
      </c>
      <c r="F486" s="65" t="s">
        <v>0</v>
      </c>
      <c r="G486" s="66">
        <v>280</v>
      </c>
      <c r="H486" s="66">
        <v>0</v>
      </c>
      <c r="I486" s="68">
        <v>0</v>
      </c>
    </row>
    <row r="487" spans="1:9" ht="55.8">
      <c r="A487" s="61" t="s">
        <v>88</v>
      </c>
      <c r="B487" s="62">
        <v>917</v>
      </c>
      <c r="C487" s="63">
        <v>9</v>
      </c>
      <c r="D487" s="63">
        <v>9</v>
      </c>
      <c r="E487" s="64" t="s">
        <v>86</v>
      </c>
      <c r="F487" s="65" t="s">
        <v>0</v>
      </c>
      <c r="G487" s="66">
        <v>50</v>
      </c>
      <c r="H487" s="66">
        <v>0</v>
      </c>
      <c r="I487" s="68">
        <v>0</v>
      </c>
    </row>
    <row r="488" spans="1:9" ht="28.2">
      <c r="A488" s="61" t="s">
        <v>87</v>
      </c>
      <c r="B488" s="62">
        <v>917</v>
      </c>
      <c r="C488" s="63">
        <v>9</v>
      </c>
      <c r="D488" s="63">
        <v>9</v>
      </c>
      <c r="E488" s="64" t="s">
        <v>86</v>
      </c>
      <c r="F488" s="65" t="s">
        <v>85</v>
      </c>
      <c r="G488" s="66">
        <v>50</v>
      </c>
      <c r="H488" s="66">
        <v>0</v>
      </c>
      <c r="I488" s="68">
        <v>0</v>
      </c>
    </row>
    <row r="489" spans="1:9" ht="42">
      <c r="A489" s="61" t="s">
        <v>84</v>
      </c>
      <c r="B489" s="62">
        <v>917</v>
      </c>
      <c r="C489" s="63">
        <v>9</v>
      </c>
      <c r="D489" s="63">
        <v>9</v>
      </c>
      <c r="E489" s="64" t="s">
        <v>83</v>
      </c>
      <c r="F489" s="65" t="s">
        <v>0</v>
      </c>
      <c r="G489" s="66">
        <v>20</v>
      </c>
      <c r="H489" s="66">
        <v>0</v>
      </c>
      <c r="I489" s="68">
        <v>0</v>
      </c>
    </row>
    <row r="490" spans="1:9" ht="28.2">
      <c r="A490" s="61" t="s">
        <v>13</v>
      </c>
      <c r="B490" s="62">
        <v>917</v>
      </c>
      <c r="C490" s="63">
        <v>9</v>
      </c>
      <c r="D490" s="63">
        <v>9</v>
      </c>
      <c r="E490" s="64" t="s">
        <v>83</v>
      </c>
      <c r="F490" s="65" t="s">
        <v>10</v>
      </c>
      <c r="G490" s="66">
        <v>20</v>
      </c>
      <c r="H490" s="66">
        <v>0</v>
      </c>
      <c r="I490" s="68">
        <v>0</v>
      </c>
    </row>
    <row r="491" spans="1:9" ht="28.2">
      <c r="A491" s="61" t="s">
        <v>82</v>
      </c>
      <c r="B491" s="62">
        <v>917</v>
      </c>
      <c r="C491" s="63">
        <v>9</v>
      </c>
      <c r="D491" s="63">
        <v>9</v>
      </c>
      <c r="E491" s="64" t="s">
        <v>80</v>
      </c>
      <c r="F491" s="65" t="s">
        <v>0</v>
      </c>
      <c r="G491" s="66">
        <v>210</v>
      </c>
      <c r="H491" s="66">
        <v>0</v>
      </c>
      <c r="I491" s="68">
        <v>0</v>
      </c>
    </row>
    <row r="492" spans="1:9" ht="28.2">
      <c r="A492" s="61" t="s">
        <v>13</v>
      </c>
      <c r="B492" s="62">
        <v>917</v>
      </c>
      <c r="C492" s="63">
        <v>9</v>
      </c>
      <c r="D492" s="63">
        <v>9</v>
      </c>
      <c r="E492" s="64" t="s">
        <v>80</v>
      </c>
      <c r="F492" s="65" t="s">
        <v>10</v>
      </c>
      <c r="G492" s="66">
        <v>210</v>
      </c>
      <c r="H492" s="66">
        <v>0</v>
      </c>
      <c r="I492" s="68">
        <v>0</v>
      </c>
    </row>
    <row r="493" spans="1:9">
      <c r="A493" s="61" t="s">
        <v>480</v>
      </c>
      <c r="B493" s="62">
        <v>917</v>
      </c>
      <c r="C493" s="63">
        <v>10</v>
      </c>
      <c r="D493" s="63">
        <v>0</v>
      </c>
      <c r="E493" s="64" t="s">
        <v>0</v>
      </c>
      <c r="F493" s="65" t="s">
        <v>0</v>
      </c>
      <c r="G493" s="66">
        <v>5843</v>
      </c>
      <c r="H493" s="66">
        <v>1288.2</v>
      </c>
      <c r="I493" s="68">
        <v>0.22046893718979976</v>
      </c>
    </row>
    <row r="494" spans="1:9">
      <c r="A494" s="61" t="s">
        <v>234</v>
      </c>
      <c r="B494" s="62">
        <v>917</v>
      </c>
      <c r="C494" s="63">
        <v>10</v>
      </c>
      <c r="D494" s="63">
        <v>1</v>
      </c>
      <c r="E494" s="64" t="s">
        <v>0</v>
      </c>
      <c r="F494" s="65" t="s">
        <v>0</v>
      </c>
      <c r="G494" s="66">
        <v>5201</v>
      </c>
      <c r="H494" s="66">
        <v>1261.7</v>
      </c>
      <c r="I494" s="68">
        <v>0.24258796385310519</v>
      </c>
    </row>
    <row r="495" spans="1:9" ht="44.25" customHeight="1">
      <c r="A495" s="61" t="s">
        <v>249</v>
      </c>
      <c r="B495" s="62">
        <v>917</v>
      </c>
      <c r="C495" s="63">
        <v>10</v>
      </c>
      <c r="D495" s="63">
        <v>1</v>
      </c>
      <c r="E495" s="64" t="s">
        <v>248</v>
      </c>
      <c r="F495" s="65" t="s">
        <v>0</v>
      </c>
      <c r="G495" s="66">
        <v>5201</v>
      </c>
      <c r="H495" s="66">
        <v>1261.7</v>
      </c>
      <c r="I495" s="68">
        <v>0.24258796385310519</v>
      </c>
    </row>
    <row r="496" spans="1:9" ht="27" customHeight="1">
      <c r="A496" s="61" t="s">
        <v>247</v>
      </c>
      <c r="B496" s="62">
        <v>917</v>
      </c>
      <c r="C496" s="63">
        <v>10</v>
      </c>
      <c r="D496" s="63">
        <v>1</v>
      </c>
      <c r="E496" s="64" t="s">
        <v>246</v>
      </c>
      <c r="F496" s="65" t="s">
        <v>0</v>
      </c>
      <c r="G496" s="66">
        <v>5201</v>
      </c>
      <c r="H496" s="66">
        <v>1261.7</v>
      </c>
      <c r="I496" s="68">
        <v>0.24258796385310519</v>
      </c>
    </row>
    <row r="497" spans="1:9" ht="28.2">
      <c r="A497" s="61" t="s">
        <v>237</v>
      </c>
      <c r="B497" s="62">
        <v>917</v>
      </c>
      <c r="C497" s="63">
        <v>10</v>
      </c>
      <c r="D497" s="63">
        <v>1</v>
      </c>
      <c r="E497" s="64" t="s">
        <v>236</v>
      </c>
      <c r="F497" s="65" t="s">
        <v>0</v>
      </c>
      <c r="G497" s="66">
        <v>5201</v>
      </c>
      <c r="H497" s="66">
        <v>1261.7</v>
      </c>
      <c r="I497" s="68">
        <v>0.24258796385310519</v>
      </c>
    </row>
    <row r="498" spans="1:9" ht="111">
      <c r="A498" s="61" t="s">
        <v>235</v>
      </c>
      <c r="B498" s="62">
        <v>917</v>
      </c>
      <c r="C498" s="63">
        <v>10</v>
      </c>
      <c r="D498" s="63">
        <v>1</v>
      </c>
      <c r="E498" s="64" t="s">
        <v>233</v>
      </c>
      <c r="F498" s="65" t="s">
        <v>0</v>
      </c>
      <c r="G498" s="66">
        <v>5201</v>
      </c>
      <c r="H498" s="66">
        <v>1261.7</v>
      </c>
      <c r="I498" s="68">
        <v>0.24258796385310519</v>
      </c>
    </row>
    <row r="499" spans="1:9" ht="28.2">
      <c r="A499" s="61" t="s">
        <v>87</v>
      </c>
      <c r="B499" s="62">
        <v>917</v>
      </c>
      <c r="C499" s="63">
        <v>10</v>
      </c>
      <c r="D499" s="63">
        <v>1</v>
      </c>
      <c r="E499" s="64" t="s">
        <v>233</v>
      </c>
      <c r="F499" s="65" t="s">
        <v>85</v>
      </c>
      <c r="G499" s="66">
        <v>5201</v>
      </c>
      <c r="H499" s="66">
        <v>1261.7</v>
      </c>
      <c r="I499" s="68">
        <v>0.24258796385310519</v>
      </c>
    </row>
    <row r="500" spans="1:9">
      <c r="A500" s="61" t="s">
        <v>103</v>
      </c>
      <c r="B500" s="62">
        <v>917</v>
      </c>
      <c r="C500" s="63">
        <v>10</v>
      </c>
      <c r="D500" s="63">
        <v>3</v>
      </c>
      <c r="E500" s="64" t="s">
        <v>0</v>
      </c>
      <c r="F500" s="65" t="s">
        <v>0</v>
      </c>
      <c r="G500" s="66">
        <v>537</v>
      </c>
      <c r="H500" s="66">
        <v>3.4</v>
      </c>
      <c r="I500" s="68">
        <v>6.3314711359404099E-3</v>
      </c>
    </row>
    <row r="501" spans="1:9" ht="44.25" customHeight="1">
      <c r="A501" s="61" t="s">
        <v>144</v>
      </c>
      <c r="B501" s="62">
        <v>917</v>
      </c>
      <c r="C501" s="63">
        <v>10</v>
      </c>
      <c r="D501" s="63">
        <v>3</v>
      </c>
      <c r="E501" s="64" t="s">
        <v>143</v>
      </c>
      <c r="F501" s="65" t="s">
        <v>0</v>
      </c>
      <c r="G501" s="66">
        <v>537</v>
      </c>
      <c r="H501" s="66">
        <v>3.4</v>
      </c>
      <c r="I501" s="68">
        <v>6.3314711359404099E-3</v>
      </c>
    </row>
    <row r="502" spans="1:9" ht="28.2">
      <c r="A502" s="61" t="s">
        <v>110</v>
      </c>
      <c r="B502" s="62">
        <v>917</v>
      </c>
      <c r="C502" s="63">
        <v>10</v>
      </c>
      <c r="D502" s="63">
        <v>3</v>
      </c>
      <c r="E502" s="64" t="s">
        <v>109</v>
      </c>
      <c r="F502" s="65" t="s">
        <v>0</v>
      </c>
      <c r="G502" s="66">
        <v>537</v>
      </c>
      <c r="H502" s="66">
        <v>3.4</v>
      </c>
      <c r="I502" s="68">
        <v>6.3314711359404099E-3</v>
      </c>
    </row>
    <row r="503" spans="1:9" ht="42">
      <c r="A503" s="61" t="s">
        <v>108</v>
      </c>
      <c r="B503" s="62">
        <v>917</v>
      </c>
      <c r="C503" s="63">
        <v>10</v>
      </c>
      <c r="D503" s="63">
        <v>3</v>
      </c>
      <c r="E503" s="64" t="s">
        <v>107</v>
      </c>
      <c r="F503" s="65" t="s">
        <v>0</v>
      </c>
      <c r="G503" s="66">
        <v>537</v>
      </c>
      <c r="H503" s="66">
        <v>3.4</v>
      </c>
      <c r="I503" s="68">
        <v>6.3314711359404099E-3</v>
      </c>
    </row>
    <row r="504" spans="1:9" ht="55.8">
      <c r="A504" s="61" t="s">
        <v>106</v>
      </c>
      <c r="B504" s="62">
        <v>917</v>
      </c>
      <c r="C504" s="63">
        <v>10</v>
      </c>
      <c r="D504" s="63">
        <v>3</v>
      </c>
      <c r="E504" s="64" t="s">
        <v>105</v>
      </c>
      <c r="F504" s="65" t="s">
        <v>0</v>
      </c>
      <c r="G504" s="66">
        <v>25</v>
      </c>
      <c r="H504" s="66">
        <v>3.4</v>
      </c>
      <c r="I504" s="68">
        <v>0.13600000000000001</v>
      </c>
    </row>
    <row r="505" spans="1:9" ht="28.2">
      <c r="A505" s="61" t="s">
        <v>87</v>
      </c>
      <c r="B505" s="62">
        <v>917</v>
      </c>
      <c r="C505" s="63">
        <v>10</v>
      </c>
      <c r="D505" s="63">
        <v>3</v>
      </c>
      <c r="E505" s="64" t="s">
        <v>105</v>
      </c>
      <c r="F505" s="65" t="s">
        <v>85</v>
      </c>
      <c r="G505" s="66">
        <v>25</v>
      </c>
      <c r="H505" s="66">
        <v>3.4</v>
      </c>
      <c r="I505" s="68">
        <v>0.13600000000000001</v>
      </c>
    </row>
    <row r="506" spans="1:9" ht="28.2">
      <c r="A506" s="61" t="s">
        <v>104</v>
      </c>
      <c r="B506" s="62">
        <v>917</v>
      </c>
      <c r="C506" s="63">
        <v>10</v>
      </c>
      <c r="D506" s="63">
        <v>3</v>
      </c>
      <c r="E506" s="64" t="s">
        <v>102</v>
      </c>
      <c r="F506" s="65" t="s">
        <v>0</v>
      </c>
      <c r="G506" s="66">
        <v>512</v>
      </c>
      <c r="H506" s="66">
        <v>0</v>
      </c>
      <c r="I506" s="68">
        <v>0</v>
      </c>
    </row>
    <row r="507" spans="1:9" ht="28.2">
      <c r="A507" s="61" t="s">
        <v>87</v>
      </c>
      <c r="B507" s="62">
        <v>917</v>
      </c>
      <c r="C507" s="63">
        <v>10</v>
      </c>
      <c r="D507" s="63">
        <v>3</v>
      </c>
      <c r="E507" s="64" t="s">
        <v>102</v>
      </c>
      <c r="F507" s="65" t="s">
        <v>85</v>
      </c>
      <c r="G507" s="66">
        <v>512</v>
      </c>
      <c r="H507" s="66">
        <v>0</v>
      </c>
      <c r="I507" s="68">
        <v>0</v>
      </c>
    </row>
    <row r="508" spans="1:9" ht="18.75" customHeight="1">
      <c r="A508" s="61" t="s">
        <v>51</v>
      </c>
      <c r="B508" s="62">
        <v>917</v>
      </c>
      <c r="C508" s="63">
        <v>10</v>
      </c>
      <c r="D508" s="63">
        <v>6</v>
      </c>
      <c r="E508" s="64" t="s">
        <v>0</v>
      </c>
      <c r="F508" s="65" t="s">
        <v>0</v>
      </c>
      <c r="G508" s="66">
        <v>105</v>
      </c>
      <c r="H508" s="66">
        <v>23</v>
      </c>
      <c r="I508" s="68">
        <v>0.21904761904761905</v>
      </c>
    </row>
    <row r="509" spans="1:9" ht="45.75" customHeight="1">
      <c r="A509" s="61" t="s">
        <v>79</v>
      </c>
      <c r="B509" s="62">
        <v>917</v>
      </c>
      <c r="C509" s="63">
        <v>10</v>
      </c>
      <c r="D509" s="63">
        <v>6</v>
      </c>
      <c r="E509" s="64" t="s">
        <v>78</v>
      </c>
      <c r="F509" s="65" t="s">
        <v>0</v>
      </c>
      <c r="G509" s="66">
        <v>105</v>
      </c>
      <c r="H509" s="66">
        <v>23</v>
      </c>
      <c r="I509" s="68">
        <v>0.21904761904761905</v>
      </c>
    </row>
    <row r="510" spans="1:9" ht="59.25" customHeight="1">
      <c r="A510" s="61" t="s">
        <v>77</v>
      </c>
      <c r="B510" s="62">
        <v>917</v>
      </c>
      <c r="C510" s="63">
        <v>10</v>
      </c>
      <c r="D510" s="63">
        <v>6</v>
      </c>
      <c r="E510" s="64" t="s">
        <v>76</v>
      </c>
      <c r="F510" s="65" t="s">
        <v>0</v>
      </c>
      <c r="G510" s="66">
        <v>5</v>
      </c>
      <c r="H510" s="66">
        <v>0</v>
      </c>
      <c r="I510" s="68">
        <v>0</v>
      </c>
    </row>
    <row r="511" spans="1:9" ht="75" customHeight="1">
      <c r="A511" s="61" t="s">
        <v>70</v>
      </c>
      <c r="B511" s="62">
        <v>917</v>
      </c>
      <c r="C511" s="63">
        <v>10</v>
      </c>
      <c r="D511" s="63">
        <v>6</v>
      </c>
      <c r="E511" s="64" t="s">
        <v>69</v>
      </c>
      <c r="F511" s="65" t="s">
        <v>0</v>
      </c>
      <c r="G511" s="66">
        <v>5</v>
      </c>
      <c r="H511" s="66">
        <v>0</v>
      </c>
      <c r="I511" s="68">
        <v>0</v>
      </c>
    </row>
    <row r="512" spans="1:9" ht="28.2">
      <c r="A512" s="61" t="s">
        <v>68</v>
      </c>
      <c r="B512" s="62">
        <v>917</v>
      </c>
      <c r="C512" s="63">
        <v>10</v>
      </c>
      <c r="D512" s="63">
        <v>6</v>
      </c>
      <c r="E512" s="64" t="s">
        <v>67</v>
      </c>
      <c r="F512" s="65" t="s">
        <v>0</v>
      </c>
      <c r="G512" s="66">
        <v>5</v>
      </c>
      <c r="H512" s="66">
        <v>0</v>
      </c>
      <c r="I512" s="68">
        <v>0</v>
      </c>
    </row>
    <row r="513" spans="1:9" ht="28.2">
      <c r="A513" s="61" t="s">
        <v>13</v>
      </c>
      <c r="B513" s="62">
        <v>917</v>
      </c>
      <c r="C513" s="63">
        <v>10</v>
      </c>
      <c r="D513" s="63">
        <v>6</v>
      </c>
      <c r="E513" s="64" t="s">
        <v>67</v>
      </c>
      <c r="F513" s="65" t="s">
        <v>10</v>
      </c>
      <c r="G513" s="66">
        <v>5</v>
      </c>
      <c r="H513" s="66">
        <v>0</v>
      </c>
      <c r="I513" s="68">
        <v>0</v>
      </c>
    </row>
    <row r="514" spans="1:9" ht="60.75" customHeight="1">
      <c r="A514" s="61" t="s">
        <v>66</v>
      </c>
      <c r="B514" s="62">
        <v>917</v>
      </c>
      <c r="C514" s="63">
        <v>10</v>
      </c>
      <c r="D514" s="63">
        <v>6</v>
      </c>
      <c r="E514" s="64" t="s">
        <v>65</v>
      </c>
      <c r="F514" s="65" t="s">
        <v>0</v>
      </c>
      <c r="G514" s="66">
        <v>100</v>
      </c>
      <c r="H514" s="66">
        <v>23</v>
      </c>
      <c r="I514" s="68">
        <v>0.23</v>
      </c>
    </row>
    <row r="515" spans="1:9" ht="45.75" customHeight="1">
      <c r="A515" s="61" t="s">
        <v>64</v>
      </c>
      <c r="B515" s="62">
        <v>917</v>
      </c>
      <c r="C515" s="63">
        <v>10</v>
      </c>
      <c r="D515" s="63">
        <v>6</v>
      </c>
      <c r="E515" s="64" t="s">
        <v>63</v>
      </c>
      <c r="F515" s="65" t="s">
        <v>0</v>
      </c>
      <c r="G515" s="66">
        <v>100</v>
      </c>
      <c r="H515" s="66">
        <v>23</v>
      </c>
      <c r="I515" s="68">
        <v>0.23</v>
      </c>
    </row>
    <row r="516" spans="1:9" ht="28.2">
      <c r="A516" s="61" t="s">
        <v>62</v>
      </c>
      <c r="B516" s="62">
        <v>917</v>
      </c>
      <c r="C516" s="63">
        <v>10</v>
      </c>
      <c r="D516" s="63">
        <v>6</v>
      </c>
      <c r="E516" s="64" t="s">
        <v>61</v>
      </c>
      <c r="F516" s="65" t="s">
        <v>0</v>
      </c>
      <c r="G516" s="66">
        <v>5</v>
      </c>
      <c r="H516" s="66">
        <v>5</v>
      </c>
      <c r="I516" s="68">
        <v>1</v>
      </c>
    </row>
    <row r="517" spans="1:9" ht="28.2">
      <c r="A517" s="61" t="s">
        <v>13</v>
      </c>
      <c r="B517" s="62">
        <v>917</v>
      </c>
      <c r="C517" s="63">
        <v>10</v>
      </c>
      <c r="D517" s="63">
        <v>6</v>
      </c>
      <c r="E517" s="64" t="s">
        <v>61</v>
      </c>
      <c r="F517" s="65" t="s">
        <v>10</v>
      </c>
      <c r="G517" s="66">
        <v>5</v>
      </c>
      <c r="H517" s="66">
        <v>5</v>
      </c>
      <c r="I517" s="68">
        <v>1</v>
      </c>
    </row>
    <row r="518" spans="1:9" ht="42">
      <c r="A518" s="61" t="s">
        <v>60</v>
      </c>
      <c r="B518" s="62">
        <v>917</v>
      </c>
      <c r="C518" s="63">
        <v>10</v>
      </c>
      <c r="D518" s="63">
        <v>6</v>
      </c>
      <c r="E518" s="64" t="s">
        <v>59</v>
      </c>
      <c r="F518" s="65" t="s">
        <v>0</v>
      </c>
      <c r="G518" s="66">
        <v>13</v>
      </c>
      <c r="H518" s="66">
        <v>13</v>
      </c>
      <c r="I518" s="68">
        <v>1</v>
      </c>
    </row>
    <row r="519" spans="1:9" ht="28.2">
      <c r="A519" s="61" t="s">
        <v>13</v>
      </c>
      <c r="B519" s="62">
        <v>917</v>
      </c>
      <c r="C519" s="63">
        <v>10</v>
      </c>
      <c r="D519" s="63">
        <v>6</v>
      </c>
      <c r="E519" s="64" t="s">
        <v>59</v>
      </c>
      <c r="F519" s="65" t="s">
        <v>10</v>
      </c>
      <c r="G519" s="66">
        <v>13</v>
      </c>
      <c r="H519" s="66">
        <v>13</v>
      </c>
      <c r="I519" s="68">
        <v>1</v>
      </c>
    </row>
    <row r="520" spans="1:9" ht="28.2">
      <c r="A520" s="61" t="s">
        <v>58</v>
      </c>
      <c r="B520" s="62">
        <v>917</v>
      </c>
      <c r="C520" s="63">
        <v>10</v>
      </c>
      <c r="D520" s="63">
        <v>6</v>
      </c>
      <c r="E520" s="64" t="s">
        <v>57</v>
      </c>
      <c r="F520" s="65" t="s">
        <v>0</v>
      </c>
      <c r="G520" s="66">
        <v>30</v>
      </c>
      <c r="H520" s="66">
        <v>0</v>
      </c>
      <c r="I520" s="68">
        <v>0</v>
      </c>
    </row>
    <row r="521" spans="1:9" ht="28.2">
      <c r="A521" s="61" t="s">
        <v>13</v>
      </c>
      <c r="B521" s="62">
        <v>917</v>
      </c>
      <c r="C521" s="63">
        <v>10</v>
      </c>
      <c r="D521" s="63">
        <v>6</v>
      </c>
      <c r="E521" s="64" t="s">
        <v>57</v>
      </c>
      <c r="F521" s="65" t="s">
        <v>10</v>
      </c>
      <c r="G521" s="66">
        <v>30</v>
      </c>
      <c r="H521" s="66">
        <v>0</v>
      </c>
      <c r="I521" s="68">
        <v>0</v>
      </c>
    </row>
    <row r="522" spans="1:9" ht="28.2">
      <c r="A522" s="61" t="s">
        <v>56</v>
      </c>
      <c r="B522" s="62">
        <v>917</v>
      </c>
      <c r="C522" s="63">
        <v>10</v>
      </c>
      <c r="D522" s="63">
        <v>6</v>
      </c>
      <c r="E522" s="64" t="s">
        <v>55</v>
      </c>
      <c r="F522" s="65" t="s">
        <v>0</v>
      </c>
      <c r="G522" s="66">
        <v>39</v>
      </c>
      <c r="H522" s="66">
        <v>0</v>
      </c>
      <c r="I522" s="68">
        <v>0</v>
      </c>
    </row>
    <row r="523" spans="1:9" ht="28.2">
      <c r="A523" s="61" t="s">
        <v>13</v>
      </c>
      <c r="B523" s="62">
        <v>917</v>
      </c>
      <c r="C523" s="63">
        <v>10</v>
      </c>
      <c r="D523" s="63">
        <v>6</v>
      </c>
      <c r="E523" s="64" t="s">
        <v>55</v>
      </c>
      <c r="F523" s="65" t="s">
        <v>10</v>
      </c>
      <c r="G523" s="66">
        <v>39</v>
      </c>
      <c r="H523" s="66">
        <v>0</v>
      </c>
      <c r="I523" s="68">
        <v>0</v>
      </c>
    </row>
    <row r="524" spans="1:9" ht="28.2">
      <c r="A524" s="61" t="s">
        <v>54</v>
      </c>
      <c r="B524" s="62">
        <v>917</v>
      </c>
      <c r="C524" s="63">
        <v>10</v>
      </c>
      <c r="D524" s="63">
        <v>6</v>
      </c>
      <c r="E524" s="64" t="s">
        <v>53</v>
      </c>
      <c r="F524" s="65" t="s">
        <v>0</v>
      </c>
      <c r="G524" s="66">
        <v>2</v>
      </c>
      <c r="H524" s="66">
        <v>0</v>
      </c>
      <c r="I524" s="68">
        <v>0</v>
      </c>
    </row>
    <row r="525" spans="1:9" ht="28.2">
      <c r="A525" s="61" t="s">
        <v>13</v>
      </c>
      <c r="B525" s="62">
        <v>917</v>
      </c>
      <c r="C525" s="63">
        <v>10</v>
      </c>
      <c r="D525" s="63">
        <v>6</v>
      </c>
      <c r="E525" s="64" t="s">
        <v>53</v>
      </c>
      <c r="F525" s="65" t="s">
        <v>10</v>
      </c>
      <c r="G525" s="66">
        <v>2</v>
      </c>
      <c r="H525" s="66">
        <v>0</v>
      </c>
      <c r="I525" s="68">
        <v>0</v>
      </c>
    </row>
    <row r="526" spans="1:9" ht="28.2">
      <c r="A526" s="61" t="s">
        <v>52</v>
      </c>
      <c r="B526" s="62">
        <v>917</v>
      </c>
      <c r="C526" s="63">
        <v>10</v>
      </c>
      <c r="D526" s="63">
        <v>6</v>
      </c>
      <c r="E526" s="64" t="s">
        <v>50</v>
      </c>
      <c r="F526" s="65" t="s">
        <v>0</v>
      </c>
      <c r="G526" s="66">
        <v>11</v>
      </c>
      <c r="H526" s="66">
        <v>5</v>
      </c>
      <c r="I526" s="68">
        <v>0.45454545454545453</v>
      </c>
    </row>
    <row r="527" spans="1:9" ht="28.2">
      <c r="A527" s="61" t="s">
        <v>13</v>
      </c>
      <c r="B527" s="62">
        <v>917</v>
      </c>
      <c r="C527" s="63">
        <v>10</v>
      </c>
      <c r="D527" s="63">
        <v>6</v>
      </c>
      <c r="E527" s="64" t="s">
        <v>50</v>
      </c>
      <c r="F527" s="65" t="s">
        <v>10</v>
      </c>
      <c r="G527" s="66">
        <v>11</v>
      </c>
      <c r="H527" s="66">
        <v>5</v>
      </c>
      <c r="I527" s="68">
        <v>0.45454545454545453</v>
      </c>
    </row>
    <row r="528" spans="1:9">
      <c r="A528" s="61" t="s">
        <v>487</v>
      </c>
      <c r="B528" s="62">
        <v>917</v>
      </c>
      <c r="C528" s="63">
        <v>11</v>
      </c>
      <c r="D528" s="63">
        <v>0</v>
      </c>
      <c r="E528" s="64" t="s">
        <v>0</v>
      </c>
      <c r="F528" s="65" t="s">
        <v>0</v>
      </c>
      <c r="G528" s="66">
        <v>359</v>
      </c>
      <c r="H528" s="66">
        <v>15.6</v>
      </c>
      <c r="I528" s="68">
        <v>4.3454038997214485E-2</v>
      </c>
    </row>
    <row r="529" spans="1:9">
      <c r="A529" s="61" t="s">
        <v>112</v>
      </c>
      <c r="B529" s="62">
        <v>917</v>
      </c>
      <c r="C529" s="63">
        <v>11</v>
      </c>
      <c r="D529" s="63">
        <v>1</v>
      </c>
      <c r="E529" s="64" t="s">
        <v>0</v>
      </c>
      <c r="F529" s="65" t="s">
        <v>0</v>
      </c>
      <c r="G529" s="66">
        <v>359</v>
      </c>
      <c r="H529" s="66">
        <v>15.6</v>
      </c>
      <c r="I529" s="68">
        <v>4.3454038997214485E-2</v>
      </c>
    </row>
    <row r="530" spans="1:9" ht="44.25" customHeight="1">
      <c r="A530" s="61" t="s">
        <v>144</v>
      </c>
      <c r="B530" s="62">
        <v>917</v>
      </c>
      <c r="C530" s="63">
        <v>11</v>
      </c>
      <c r="D530" s="63">
        <v>1</v>
      </c>
      <c r="E530" s="64" t="s">
        <v>143</v>
      </c>
      <c r="F530" s="65" t="s">
        <v>0</v>
      </c>
      <c r="G530" s="66">
        <v>359</v>
      </c>
      <c r="H530" s="66">
        <v>15.6</v>
      </c>
      <c r="I530" s="68">
        <v>4.3454038997214485E-2</v>
      </c>
    </row>
    <row r="531" spans="1:9" ht="45" customHeight="1">
      <c r="A531" s="61" t="s">
        <v>130</v>
      </c>
      <c r="B531" s="62">
        <v>917</v>
      </c>
      <c r="C531" s="63">
        <v>11</v>
      </c>
      <c r="D531" s="63">
        <v>1</v>
      </c>
      <c r="E531" s="64" t="s">
        <v>129</v>
      </c>
      <c r="F531" s="65" t="s">
        <v>0</v>
      </c>
      <c r="G531" s="66">
        <v>359</v>
      </c>
      <c r="H531" s="66">
        <v>15.6</v>
      </c>
      <c r="I531" s="68">
        <v>4.3454038997214485E-2</v>
      </c>
    </row>
    <row r="532" spans="1:9" ht="42">
      <c r="A532" s="61" t="s">
        <v>128</v>
      </c>
      <c r="B532" s="62">
        <v>917</v>
      </c>
      <c r="C532" s="63">
        <v>11</v>
      </c>
      <c r="D532" s="63">
        <v>1</v>
      </c>
      <c r="E532" s="64" t="s">
        <v>127</v>
      </c>
      <c r="F532" s="65" t="s">
        <v>0</v>
      </c>
      <c r="G532" s="66">
        <v>274</v>
      </c>
      <c r="H532" s="66">
        <v>15.6</v>
      </c>
      <c r="I532" s="68">
        <v>5.6934306569343063E-2</v>
      </c>
    </row>
    <row r="533" spans="1:9" ht="28.5" customHeight="1">
      <c r="A533" s="61" t="s">
        <v>126</v>
      </c>
      <c r="B533" s="62">
        <v>917</v>
      </c>
      <c r="C533" s="63">
        <v>11</v>
      </c>
      <c r="D533" s="63">
        <v>1</v>
      </c>
      <c r="E533" s="64" t="s">
        <v>125</v>
      </c>
      <c r="F533" s="65" t="s">
        <v>0</v>
      </c>
      <c r="G533" s="66">
        <v>253</v>
      </c>
      <c r="H533" s="66">
        <v>13.6</v>
      </c>
      <c r="I533" s="68">
        <v>5.3754940711462453E-2</v>
      </c>
    </row>
    <row r="534" spans="1:9" ht="28.2">
      <c r="A534" s="61" t="s">
        <v>13</v>
      </c>
      <c r="B534" s="62">
        <v>917</v>
      </c>
      <c r="C534" s="63">
        <v>11</v>
      </c>
      <c r="D534" s="63">
        <v>1</v>
      </c>
      <c r="E534" s="64" t="s">
        <v>125</v>
      </c>
      <c r="F534" s="65" t="s">
        <v>10</v>
      </c>
      <c r="G534" s="66">
        <v>253</v>
      </c>
      <c r="H534" s="66">
        <v>13.6</v>
      </c>
      <c r="I534" s="68">
        <v>5.3754940711462453E-2</v>
      </c>
    </row>
    <row r="535" spans="1:9" ht="42">
      <c r="A535" s="61" t="s">
        <v>124</v>
      </c>
      <c r="B535" s="62">
        <v>917</v>
      </c>
      <c r="C535" s="63">
        <v>11</v>
      </c>
      <c r="D535" s="63">
        <v>1</v>
      </c>
      <c r="E535" s="64" t="s">
        <v>123</v>
      </c>
      <c r="F535" s="65" t="s">
        <v>0</v>
      </c>
      <c r="G535" s="66">
        <v>6</v>
      </c>
      <c r="H535" s="66">
        <v>1.9</v>
      </c>
      <c r="I535" s="68">
        <v>0.31666666666666665</v>
      </c>
    </row>
    <row r="536" spans="1:9" ht="28.2">
      <c r="A536" s="61" t="s">
        <v>13</v>
      </c>
      <c r="B536" s="62">
        <v>917</v>
      </c>
      <c r="C536" s="63">
        <v>11</v>
      </c>
      <c r="D536" s="63">
        <v>1</v>
      </c>
      <c r="E536" s="64" t="s">
        <v>123</v>
      </c>
      <c r="F536" s="65" t="s">
        <v>10</v>
      </c>
      <c r="G536" s="66">
        <v>6</v>
      </c>
      <c r="H536" s="66">
        <v>1.9</v>
      </c>
      <c r="I536" s="68">
        <v>0.31666666666666665</v>
      </c>
    </row>
    <row r="537" spans="1:9" ht="55.8">
      <c r="A537" s="61" t="s">
        <v>122</v>
      </c>
      <c r="B537" s="62">
        <v>917</v>
      </c>
      <c r="C537" s="63">
        <v>11</v>
      </c>
      <c r="D537" s="63">
        <v>1</v>
      </c>
      <c r="E537" s="64" t="s">
        <v>121</v>
      </c>
      <c r="F537" s="65" t="s">
        <v>0</v>
      </c>
      <c r="G537" s="66">
        <v>15</v>
      </c>
      <c r="H537" s="66">
        <v>0</v>
      </c>
      <c r="I537" s="68">
        <v>0</v>
      </c>
    </row>
    <row r="538" spans="1:9" ht="28.2">
      <c r="A538" s="61" t="s">
        <v>13</v>
      </c>
      <c r="B538" s="62">
        <v>917</v>
      </c>
      <c r="C538" s="63">
        <v>11</v>
      </c>
      <c r="D538" s="63">
        <v>1</v>
      </c>
      <c r="E538" s="64" t="s">
        <v>121</v>
      </c>
      <c r="F538" s="65" t="s">
        <v>10</v>
      </c>
      <c r="G538" s="66">
        <v>15</v>
      </c>
      <c r="H538" s="66">
        <v>0</v>
      </c>
      <c r="I538" s="68">
        <v>0</v>
      </c>
    </row>
    <row r="539" spans="1:9" ht="42">
      <c r="A539" s="61" t="s">
        <v>117</v>
      </c>
      <c r="B539" s="62">
        <v>917</v>
      </c>
      <c r="C539" s="63">
        <v>11</v>
      </c>
      <c r="D539" s="63">
        <v>1</v>
      </c>
      <c r="E539" s="64" t="s">
        <v>116</v>
      </c>
      <c r="F539" s="65" t="s">
        <v>0</v>
      </c>
      <c r="G539" s="66">
        <v>85</v>
      </c>
      <c r="H539" s="66">
        <v>0</v>
      </c>
      <c r="I539" s="68">
        <v>0</v>
      </c>
    </row>
    <row r="540" spans="1:9" ht="42">
      <c r="A540" s="61" t="s">
        <v>115</v>
      </c>
      <c r="B540" s="62">
        <v>917</v>
      </c>
      <c r="C540" s="63">
        <v>11</v>
      </c>
      <c r="D540" s="63">
        <v>1</v>
      </c>
      <c r="E540" s="64" t="s">
        <v>114</v>
      </c>
      <c r="F540" s="65" t="s">
        <v>0</v>
      </c>
      <c r="G540" s="66">
        <v>75</v>
      </c>
      <c r="H540" s="66">
        <v>0</v>
      </c>
      <c r="I540" s="68">
        <v>0</v>
      </c>
    </row>
    <row r="541" spans="1:9" ht="28.2">
      <c r="A541" s="61" t="s">
        <v>13</v>
      </c>
      <c r="B541" s="62">
        <v>917</v>
      </c>
      <c r="C541" s="63">
        <v>11</v>
      </c>
      <c r="D541" s="63">
        <v>1</v>
      </c>
      <c r="E541" s="64" t="s">
        <v>114</v>
      </c>
      <c r="F541" s="65" t="s">
        <v>10</v>
      </c>
      <c r="G541" s="66">
        <v>75</v>
      </c>
      <c r="H541" s="66">
        <v>0</v>
      </c>
      <c r="I541" s="68">
        <v>0</v>
      </c>
    </row>
    <row r="542" spans="1:9" ht="29.25" customHeight="1">
      <c r="A542" s="61" t="s">
        <v>113</v>
      </c>
      <c r="B542" s="62">
        <v>917</v>
      </c>
      <c r="C542" s="63">
        <v>11</v>
      </c>
      <c r="D542" s="63">
        <v>1</v>
      </c>
      <c r="E542" s="64" t="s">
        <v>111</v>
      </c>
      <c r="F542" s="65" t="s">
        <v>0</v>
      </c>
      <c r="G542" s="66">
        <v>10</v>
      </c>
      <c r="H542" s="66">
        <v>0</v>
      </c>
      <c r="I542" s="68">
        <v>0</v>
      </c>
    </row>
    <row r="543" spans="1:9" ht="28.2">
      <c r="A543" s="61" t="s">
        <v>13</v>
      </c>
      <c r="B543" s="62">
        <v>917</v>
      </c>
      <c r="C543" s="63">
        <v>11</v>
      </c>
      <c r="D543" s="63">
        <v>1</v>
      </c>
      <c r="E543" s="64" t="s">
        <v>111</v>
      </c>
      <c r="F543" s="65" t="s">
        <v>10</v>
      </c>
      <c r="G543" s="66">
        <v>10</v>
      </c>
      <c r="H543" s="66">
        <v>0</v>
      </c>
      <c r="I543" s="68">
        <v>0</v>
      </c>
    </row>
    <row r="544" spans="1:9" s="27" customFormat="1" ht="42">
      <c r="A544" s="55" t="s">
        <v>486</v>
      </c>
      <c r="B544" s="56">
        <v>918</v>
      </c>
      <c r="C544" s="57">
        <v>0</v>
      </c>
      <c r="D544" s="57">
        <v>0</v>
      </c>
      <c r="E544" s="58" t="s">
        <v>0</v>
      </c>
      <c r="F544" s="59" t="s">
        <v>0</v>
      </c>
      <c r="G544" s="60">
        <v>133022.39999999999</v>
      </c>
      <c r="H544" s="60">
        <v>4134.8999999999996</v>
      </c>
      <c r="I544" s="67">
        <v>3.1084238444051528E-2</v>
      </c>
    </row>
    <row r="545" spans="1:9" ht="28.5" customHeight="1">
      <c r="A545" s="61" t="s">
        <v>485</v>
      </c>
      <c r="B545" s="62">
        <v>918</v>
      </c>
      <c r="C545" s="63">
        <v>3</v>
      </c>
      <c r="D545" s="63">
        <v>0</v>
      </c>
      <c r="E545" s="64" t="s">
        <v>0</v>
      </c>
      <c r="F545" s="65" t="s">
        <v>0</v>
      </c>
      <c r="G545" s="66">
        <v>4501.8</v>
      </c>
      <c r="H545" s="66">
        <v>534.20000000000005</v>
      </c>
      <c r="I545" s="68">
        <v>0.11866364565284998</v>
      </c>
    </row>
    <row r="546" spans="1:9" ht="42">
      <c r="A546" s="61" t="s">
        <v>146</v>
      </c>
      <c r="B546" s="62">
        <v>918</v>
      </c>
      <c r="C546" s="63">
        <v>3</v>
      </c>
      <c r="D546" s="63">
        <v>14</v>
      </c>
      <c r="E546" s="64" t="s">
        <v>0</v>
      </c>
      <c r="F546" s="65" t="s">
        <v>0</v>
      </c>
      <c r="G546" s="66">
        <v>4501.8</v>
      </c>
      <c r="H546" s="66">
        <v>534.20000000000005</v>
      </c>
      <c r="I546" s="68">
        <v>0.11866364565284998</v>
      </c>
    </row>
    <row r="547" spans="1:9" ht="44.25" customHeight="1">
      <c r="A547" s="61" t="s">
        <v>190</v>
      </c>
      <c r="B547" s="62">
        <v>918</v>
      </c>
      <c r="C547" s="63">
        <v>3</v>
      </c>
      <c r="D547" s="63">
        <v>14</v>
      </c>
      <c r="E547" s="64" t="s">
        <v>189</v>
      </c>
      <c r="F547" s="65" t="s">
        <v>0</v>
      </c>
      <c r="G547" s="66">
        <v>4501.8</v>
      </c>
      <c r="H547" s="66">
        <v>534.20000000000005</v>
      </c>
      <c r="I547" s="68">
        <v>0.11866364565284998</v>
      </c>
    </row>
    <row r="548" spans="1:9" ht="28.2">
      <c r="A548" s="61" t="s">
        <v>165</v>
      </c>
      <c r="B548" s="62">
        <v>918</v>
      </c>
      <c r="C548" s="63">
        <v>3</v>
      </c>
      <c r="D548" s="63">
        <v>14</v>
      </c>
      <c r="E548" s="64" t="s">
        <v>164</v>
      </c>
      <c r="F548" s="65" t="s">
        <v>0</v>
      </c>
      <c r="G548" s="66">
        <v>4501.8</v>
      </c>
      <c r="H548" s="66">
        <v>534.20000000000005</v>
      </c>
      <c r="I548" s="68">
        <v>0.11866364565284998</v>
      </c>
    </row>
    <row r="549" spans="1:9" ht="55.8">
      <c r="A549" s="61" t="s">
        <v>151</v>
      </c>
      <c r="B549" s="62">
        <v>918</v>
      </c>
      <c r="C549" s="63">
        <v>3</v>
      </c>
      <c r="D549" s="63">
        <v>14</v>
      </c>
      <c r="E549" s="64" t="s">
        <v>150</v>
      </c>
      <c r="F549" s="65" t="s">
        <v>0</v>
      </c>
      <c r="G549" s="66">
        <v>4501.8</v>
      </c>
      <c r="H549" s="66">
        <v>534.20000000000005</v>
      </c>
      <c r="I549" s="68">
        <v>0.11866364565284998</v>
      </c>
    </row>
    <row r="550" spans="1:9" ht="28.2">
      <c r="A550" s="61" t="s">
        <v>147</v>
      </c>
      <c r="B550" s="62">
        <v>918</v>
      </c>
      <c r="C550" s="63">
        <v>3</v>
      </c>
      <c r="D550" s="63">
        <v>14</v>
      </c>
      <c r="E550" s="64" t="s">
        <v>145</v>
      </c>
      <c r="F550" s="65" t="s">
        <v>0</v>
      </c>
      <c r="G550" s="66">
        <v>4501.8</v>
      </c>
      <c r="H550" s="66">
        <v>534.20000000000005</v>
      </c>
      <c r="I550" s="68">
        <v>0.11866364565284998</v>
      </c>
    </row>
    <row r="551" spans="1:9" ht="74.25" customHeight="1">
      <c r="A551" s="61" t="s">
        <v>30</v>
      </c>
      <c r="B551" s="62">
        <v>918</v>
      </c>
      <c r="C551" s="63">
        <v>3</v>
      </c>
      <c r="D551" s="63">
        <v>14</v>
      </c>
      <c r="E551" s="64" t="s">
        <v>145</v>
      </c>
      <c r="F551" s="65" t="s">
        <v>29</v>
      </c>
      <c r="G551" s="66">
        <v>3337.5</v>
      </c>
      <c r="H551" s="66">
        <v>514.20000000000005</v>
      </c>
      <c r="I551" s="68">
        <v>0.15406741573033708</v>
      </c>
    </row>
    <row r="552" spans="1:9" ht="28.2">
      <c r="A552" s="61" t="s">
        <v>13</v>
      </c>
      <c r="B552" s="62">
        <v>918</v>
      </c>
      <c r="C552" s="63">
        <v>3</v>
      </c>
      <c r="D552" s="63">
        <v>14</v>
      </c>
      <c r="E552" s="64" t="s">
        <v>145</v>
      </c>
      <c r="F552" s="65" t="s">
        <v>10</v>
      </c>
      <c r="G552" s="66">
        <v>1164.3</v>
      </c>
      <c r="H552" s="66">
        <v>20</v>
      </c>
      <c r="I552" s="68">
        <v>1.7177703341063302E-2</v>
      </c>
    </row>
    <row r="553" spans="1:9">
      <c r="A553" s="61" t="s">
        <v>484</v>
      </c>
      <c r="B553" s="62">
        <v>918</v>
      </c>
      <c r="C553" s="63">
        <v>4</v>
      </c>
      <c r="D553" s="63">
        <v>0</v>
      </c>
      <c r="E553" s="64" t="s">
        <v>0</v>
      </c>
      <c r="F553" s="65" t="s">
        <v>0</v>
      </c>
      <c r="G553" s="66">
        <v>400.9</v>
      </c>
      <c r="H553" s="66">
        <v>0</v>
      </c>
      <c r="I553" s="68">
        <v>0</v>
      </c>
    </row>
    <row r="554" spans="1:9">
      <c r="A554" s="61" t="s">
        <v>180</v>
      </c>
      <c r="B554" s="62">
        <v>918</v>
      </c>
      <c r="C554" s="63">
        <v>4</v>
      </c>
      <c r="D554" s="63">
        <v>9</v>
      </c>
      <c r="E554" s="64" t="s">
        <v>0</v>
      </c>
      <c r="F554" s="65" t="s">
        <v>0</v>
      </c>
      <c r="G554" s="66">
        <v>400.9</v>
      </c>
      <c r="H554" s="66">
        <v>0</v>
      </c>
      <c r="I554" s="68">
        <v>0</v>
      </c>
    </row>
    <row r="555" spans="1:9" ht="44.25" customHeight="1">
      <c r="A555" s="61" t="s">
        <v>190</v>
      </c>
      <c r="B555" s="62">
        <v>918</v>
      </c>
      <c r="C555" s="63">
        <v>4</v>
      </c>
      <c r="D555" s="63">
        <v>9</v>
      </c>
      <c r="E555" s="64" t="s">
        <v>189</v>
      </c>
      <c r="F555" s="65" t="s">
        <v>0</v>
      </c>
      <c r="G555" s="66">
        <v>400.9</v>
      </c>
      <c r="H555" s="66">
        <v>0</v>
      </c>
      <c r="I555" s="68">
        <v>0</v>
      </c>
    </row>
    <row r="556" spans="1:9" ht="45" customHeight="1">
      <c r="A556" s="61" t="s">
        <v>188</v>
      </c>
      <c r="B556" s="62">
        <v>918</v>
      </c>
      <c r="C556" s="63">
        <v>4</v>
      </c>
      <c r="D556" s="63">
        <v>9</v>
      </c>
      <c r="E556" s="64" t="s">
        <v>187</v>
      </c>
      <c r="F556" s="65" t="s">
        <v>0</v>
      </c>
      <c r="G556" s="66">
        <v>400.9</v>
      </c>
      <c r="H556" s="66">
        <v>0</v>
      </c>
      <c r="I556" s="68">
        <v>0</v>
      </c>
    </row>
    <row r="557" spans="1:9" ht="42">
      <c r="A557" s="61" t="s">
        <v>186</v>
      </c>
      <c r="B557" s="62">
        <v>918</v>
      </c>
      <c r="C557" s="63">
        <v>4</v>
      </c>
      <c r="D557" s="63">
        <v>9</v>
      </c>
      <c r="E557" s="64" t="s">
        <v>185</v>
      </c>
      <c r="F557" s="65" t="s">
        <v>0</v>
      </c>
      <c r="G557" s="66">
        <v>400.9</v>
      </c>
      <c r="H557" s="66">
        <v>0</v>
      </c>
      <c r="I557" s="68">
        <v>0</v>
      </c>
    </row>
    <row r="558" spans="1:9">
      <c r="A558" s="61" t="s">
        <v>181</v>
      </c>
      <c r="B558" s="62">
        <v>918</v>
      </c>
      <c r="C558" s="63">
        <v>4</v>
      </c>
      <c r="D558" s="63">
        <v>9</v>
      </c>
      <c r="E558" s="64" t="s">
        <v>179</v>
      </c>
      <c r="F558" s="65" t="s">
        <v>0</v>
      </c>
      <c r="G558" s="66">
        <v>400.9</v>
      </c>
      <c r="H558" s="66">
        <v>0</v>
      </c>
      <c r="I558" s="68">
        <v>0</v>
      </c>
    </row>
    <row r="559" spans="1:9" ht="28.2">
      <c r="A559" s="61" t="s">
        <v>13</v>
      </c>
      <c r="B559" s="62">
        <v>918</v>
      </c>
      <c r="C559" s="63">
        <v>4</v>
      </c>
      <c r="D559" s="63">
        <v>9</v>
      </c>
      <c r="E559" s="64" t="s">
        <v>179</v>
      </c>
      <c r="F559" s="65" t="s">
        <v>10</v>
      </c>
      <c r="G559" s="66">
        <v>400.9</v>
      </c>
      <c r="H559" s="66">
        <v>0</v>
      </c>
      <c r="I559" s="68">
        <v>0</v>
      </c>
    </row>
    <row r="560" spans="1:9">
      <c r="A560" s="61" t="s">
        <v>483</v>
      </c>
      <c r="B560" s="62">
        <v>918</v>
      </c>
      <c r="C560" s="63">
        <v>5</v>
      </c>
      <c r="D560" s="63">
        <v>0</v>
      </c>
      <c r="E560" s="64" t="s">
        <v>0</v>
      </c>
      <c r="F560" s="65" t="s">
        <v>0</v>
      </c>
      <c r="G560" s="66">
        <v>5631.8</v>
      </c>
      <c r="H560" s="66">
        <v>1359.3</v>
      </c>
      <c r="I560" s="68">
        <v>0.24136155403245851</v>
      </c>
    </row>
    <row r="561" spans="1:9">
      <c r="A561" s="61" t="s">
        <v>176</v>
      </c>
      <c r="B561" s="62">
        <v>918</v>
      </c>
      <c r="C561" s="63">
        <v>5</v>
      </c>
      <c r="D561" s="63">
        <v>3</v>
      </c>
      <c r="E561" s="64" t="s">
        <v>0</v>
      </c>
      <c r="F561" s="65" t="s">
        <v>0</v>
      </c>
      <c r="G561" s="66">
        <v>16.5</v>
      </c>
      <c r="H561" s="66">
        <v>0</v>
      </c>
      <c r="I561" s="68">
        <v>0</v>
      </c>
    </row>
    <row r="562" spans="1:9" ht="45.75" customHeight="1">
      <c r="A562" s="61" t="s">
        <v>190</v>
      </c>
      <c r="B562" s="62">
        <v>918</v>
      </c>
      <c r="C562" s="63">
        <v>5</v>
      </c>
      <c r="D562" s="63">
        <v>3</v>
      </c>
      <c r="E562" s="64" t="s">
        <v>189</v>
      </c>
      <c r="F562" s="65" t="s">
        <v>0</v>
      </c>
      <c r="G562" s="66">
        <v>16.5</v>
      </c>
      <c r="H562" s="66">
        <v>0</v>
      </c>
      <c r="I562" s="68">
        <v>0</v>
      </c>
    </row>
    <row r="563" spans="1:9" ht="44.25" customHeight="1">
      <c r="A563" s="61" t="s">
        <v>188</v>
      </c>
      <c r="B563" s="62">
        <v>918</v>
      </c>
      <c r="C563" s="63">
        <v>5</v>
      </c>
      <c r="D563" s="63">
        <v>3</v>
      </c>
      <c r="E563" s="64" t="s">
        <v>187</v>
      </c>
      <c r="F563" s="65" t="s">
        <v>0</v>
      </c>
      <c r="G563" s="66">
        <v>16.5</v>
      </c>
      <c r="H563" s="66">
        <v>0</v>
      </c>
      <c r="I563" s="68">
        <v>0</v>
      </c>
    </row>
    <row r="564" spans="1:9" ht="42">
      <c r="A564" s="61" t="s">
        <v>186</v>
      </c>
      <c r="B564" s="62">
        <v>918</v>
      </c>
      <c r="C564" s="63">
        <v>5</v>
      </c>
      <c r="D564" s="63">
        <v>3</v>
      </c>
      <c r="E564" s="64" t="s">
        <v>185</v>
      </c>
      <c r="F564" s="65" t="s">
        <v>0</v>
      </c>
      <c r="G564" s="66">
        <v>16.5</v>
      </c>
      <c r="H564" s="66">
        <v>0</v>
      </c>
      <c r="I564" s="68">
        <v>0</v>
      </c>
    </row>
    <row r="565" spans="1:9" ht="59.25" customHeight="1">
      <c r="A565" s="61" t="s">
        <v>178</v>
      </c>
      <c r="B565" s="62">
        <v>918</v>
      </c>
      <c r="C565" s="63">
        <v>5</v>
      </c>
      <c r="D565" s="63">
        <v>3</v>
      </c>
      <c r="E565" s="64" t="s">
        <v>175</v>
      </c>
      <c r="F565" s="65" t="s">
        <v>0</v>
      </c>
      <c r="G565" s="66">
        <v>16.5</v>
      </c>
      <c r="H565" s="66">
        <v>0</v>
      </c>
      <c r="I565" s="68">
        <v>0</v>
      </c>
    </row>
    <row r="566" spans="1:9" ht="28.2">
      <c r="A566" s="61" t="s">
        <v>13</v>
      </c>
      <c r="B566" s="62">
        <v>918</v>
      </c>
      <c r="C566" s="63">
        <v>5</v>
      </c>
      <c r="D566" s="63">
        <v>3</v>
      </c>
      <c r="E566" s="64" t="s">
        <v>175</v>
      </c>
      <c r="F566" s="65" t="s">
        <v>10</v>
      </c>
      <c r="G566" s="66">
        <v>16.5</v>
      </c>
      <c r="H566" s="66">
        <v>0</v>
      </c>
      <c r="I566" s="68">
        <v>0</v>
      </c>
    </row>
    <row r="567" spans="1:9" ht="28.2">
      <c r="A567" s="61" t="s">
        <v>322</v>
      </c>
      <c r="B567" s="62">
        <v>918</v>
      </c>
      <c r="C567" s="63">
        <v>5</v>
      </c>
      <c r="D567" s="63">
        <v>5</v>
      </c>
      <c r="E567" s="64" t="s">
        <v>0</v>
      </c>
      <c r="F567" s="65" t="s">
        <v>0</v>
      </c>
      <c r="G567" s="66">
        <v>5615.3</v>
      </c>
      <c r="H567" s="66">
        <v>1359.3</v>
      </c>
      <c r="I567" s="68">
        <v>0.24207077092942494</v>
      </c>
    </row>
    <row r="568" spans="1:9" ht="60" customHeight="1">
      <c r="A568" s="61" t="s">
        <v>366</v>
      </c>
      <c r="B568" s="62">
        <v>918</v>
      </c>
      <c r="C568" s="63">
        <v>5</v>
      </c>
      <c r="D568" s="63">
        <v>5</v>
      </c>
      <c r="E568" s="64" t="s">
        <v>365</v>
      </c>
      <c r="F568" s="65" t="s">
        <v>0</v>
      </c>
      <c r="G568" s="66">
        <v>5615.3</v>
      </c>
      <c r="H568" s="66">
        <v>1359.3</v>
      </c>
      <c r="I568" s="68">
        <v>0.24207077092942494</v>
      </c>
    </row>
    <row r="569" spans="1:9" ht="55.8">
      <c r="A569" s="61" t="s">
        <v>330</v>
      </c>
      <c r="B569" s="62">
        <v>918</v>
      </c>
      <c r="C569" s="63">
        <v>5</v>
      </c>
      <c r="D569" s="63">
        <v>5</v>
      </c>
      <c r="E569" s="64" t="s">
        <v>329</v>
      </c>
      <c r="F569" s="65" t="s">
        <v>0</v>
      </c>
      <c r="G569" s="66">
        <v>5615.3</v>
      </c>
      <c r="H569" s="66">
        <v>1359.3</v>
      </c>
      <c r="I569" s="68">
        <v>0.24207077092942494</v>
      </c>
    </row>
    <row r="570" spans="1:9" ht="42">
      <c r="A570" s="61" t="s">
        <v>328</v>
      </c>
      <c r="B570" s="62">
        <v>918</v>
      </c>
      <c r="C570" s="63">
        <v>5</v>
      </c>
      <c r="D570" s="63">
        <v>5</v>
      </c>
      <c r="E570" s="64" t="s">
        <v>327</v>
      </c>
      <c r="F570" s="65" t="s">
        <v>0</v>
      </c>
      <c r="G570" s="66">
        <v>4707.3</v>
      </c>
      <c r="H570" s="66">
        <v>1130.5</v>
      </c>
      <c r="I570" s="68">
        <v>0.2401589021307331</v>
      </c>
    </row>
    <row r="571" spans="1:9" ht="28.2">
      <c r="A571" s="61" t="s">
        <v>217</v>
      </c>
      <c r="B571" s="62">
        <v>918</v>
      </c>
      <c r="C571" s="63">
        <v>5</v>
      </c>
      <c r="D571" s="63">
        <v>5</v>
      </c>
      <c r="E571" s="64" t="s">
        <v>326</v>
      </c>
      <c r="F571" s="65" t="s">
        <v>0</v>
      </c>
      <c r="G571" s="66">
        <v>4707.3</v>
      </c>
      <c r="H571" s="66">
        <v>1130.5</v>
      </c>
      <c r="I571" s="68">
        <v>0.2401589021307331</v>
      </c>
    </row>
    <row r="572" spans="1:9" ht="74.25" customHeight="1">
      <c r="A572" s="61" t="s">
        <v>30</v>
      </c>
      <c r="B572" s="62">
        <v>918</v>
      </c>
      <c r="C572" s="63">
        <v>5</v>
      </c>
      <c r="D572" s="63">
        <v>5</v>
      </c>
      <c r="E572" s="64" t="s">
        <v>326</v>
      </c>
      <c r="F572" s="65" t="s">
        <v>29</v>
      </c>
      <c r="G572" s="66">
        <v>4634.6000000000004</v>
      </c>
      <c r="H572" s="66">
        <v>1130.5</v>
      </c>
      <c r="I572" s="68">
        <v>0.24392612091658394</v>
      </c>
    </row>
    <row r="573" spans="1:9" ht="28.2">
      <c r="A573" s="61" t="s">
        <v>13</v>
      </c>
      <c r="B573" s="62">
        <v>918</v>
      </c>
      <c r="C573" s="63">
        <v>5</v>
      </c>
      <c r="D573" s="63">
        <v>5</v>
      </c>
      <c r="E573" s="64" t="s">
        <v>326</v>
      </c>
      <c r="F573" s="65" t="s">
        <v>10</v>
      </c>
      <c r="G573" s="66">
        <v>71.900000000000006</v>
      </c>
      <c r="H573" s="66">
        <v>0</v>
      </c>
      <c r="I573" s="68">
        <v>0</v>
      </c>
    </row>
    <row r="574" spans="1:9">
      <c r="A574" s="61" t="s">
        <v>4</v>
      </c>
      <c r="B574" s="62">
        <v>918</v>
      </c>
      <c r="C574" s="63">
        <v>5</v>
      </c>
      <c r="D574" s="63">
        <v>5</v>
      </c>
      <c r="E574" s="64" t="s">
        <v>326</v>
      </c>
      <c r="F574" s="65" t="s">
        <v>1</v>
      </c>
      <c r="G574" s="66">
        <v>0.8</v>
      </c>
      <c r="H574" s="66">
        <v>0</v>
      </c>
      <c r="I574" s="68">
        <v>0</v>
      </c>
    </row>
    <row r="575" spans="1:9" ht="42">
      <c r="A575" s="61" t="s">
        <v>325</v>
      </c>
      <c r="B575" s="62">
        <v>918</v>
      </c>
      <c r="C575" s="63">
        <v>5</v>
      </c>
      <c r="D575" s="63">
        <v>5</v>
      </c>
      <c r="E575" s="64" t="s">
        <v>324</v>
      </c>
      <c r="F575" s="65" t="s">
        <v>0</v>
      </c>
      <c r="G575" s="66">
        <v>908</v>
      </c>
      <c r="H575" s="66">
        <v>228.9</v>
      </c>
      <c r="I575" s="68">
        <v>0.25209251101321589</v>
      </c>
    </row>
    <row r="576" spans="1:9" ht="75" customHeight="1">
      <c r="A576" s="61" t="s">
        <v>323</v>
      </c>
      <c r="B576" s="62">
        <v>918</v>
      </c>
      <c r="C576" s="63">
        <v>5</v>
      </c>
      <c r="D576" s="63">
        <v>5</v>
      </c>
      <c r="E576" s="64" t="s">
        <v>321</v>
      </c>
      <c r="F576" s="65" t="s">
        <v>0</v>
      </c>
      <c r="G576" s="66">
        <v>908</v>
      </c>
      <c r="H576" s="66">
        <v>228.9</v>
      </c>
      <c r="I576" s="68">
        <v>0.25209251101321589</v>
      </c>
    </row>
    <row r="577" spans="1:9" ht="74.25" customHeight="1">
      <c r="A577" s="61" t="s">
        <v>30</v>
      </c>
      <c r="B577" s="62">
        <v>918</v>
      </c>
      <c r="C577" s="63">
        <v>5</v>
      </c>
      <c r="D577" s="63">
        <v>5</v>
      </c>
      <c r="E577" s="64" t="s">
        <v>321</v>
      </c>
      <c r="F577" s="65" t="s">
        <v>29</v>
      </c>
      <c r="G577" s="66">
        <v>864.8</v>
      </c>
      <c r="H577" s="66">
        <v>218.9</v>
      </c>
      <c r="I577" s="68">
        <v>0.25312210915818689</v>
      </c>
    </row>
    <row r="578" spans="1:9" ht="28.2">
      <c r="A578" s="61" t="s">
        <v>13</v>
      </c>
      <c r="B578" s="62">
        <v>918</v>
      </c>
      <c r="C578" s="63">
        <v>5</v>
      </c>
      <c r="D578" s="63">
        <v>5</v>
      </c>
      <c r="E578" s="64" t="s">
        <v>321</v>
      </c>
      <c r="F578" s="65" t="s">
        <v>10</v>
      </c>
      <c r="G578" s="66">
        <v>43.2</v>
      </c>
      <c r="H578" s="66">
        <v>10</v>
      </c>
      <c r="I578" s="68">
        <v>0.23148148148148145</v>
      </c>
    </row>
    <row r="579" spans="1:9">
      <c r="A579" s="61" t="s">
        <v>482</v>
      </c>
      <c r="B579" s="62">
        <v>918</v>
      </c>
      <c r="C579" s="63">
        <v>6</v>
      </c>
      <c r="D579" s="63">
        <v>0</v>
      </c>
      <c r="E579" s="64" t="s">
        <v>0</v>
      </c>
      <c r="F579" s="65" t="s">
        <v>0</v>
      </c>
      <c r="G579" s="66">
        <v>111393.9</v>
      </c>
      <c r="H579" s="66">
        <v>0</v>
      </c>
      <c r="I579" s="68">
        <v>0</v>
      </c>
    </row>
    <row r="580" spans="1:9" ht="28.2">
      <c r="A580" s="61" t="s">
        <v>349</v>
      </c>
      <c r="B580" s="62">
        <v>918</v>
      </c>
      <c r="C580" s="63">
        <v>6</v>
      </c>
      <c r="D580" s="63">
        <v>5</v>
      </c>
      <c r="E580" s="64" t="s">
        <v>0</v>
      </c>
      <c r="F580" s="65" t="s">
        <v>0</v>
      </c>
      <c r="G580" s="66">
        <v>111393.9</v>
      </c>
      <c r="H580" s="66">
        <v>0</v>
      </c>
      <c r="I580" s="68">
        <v>0</v>
      </c>
    </row>
    <row r="581" spans="1:9" ht="60.75" customHeight="1">
      <c r="A581" s="61" t="s">
        <v>366</v>
      </c>
      <c r="B581" s="62">
        <v>918</v>
      </c>
      <c r="C581" s="63">
        <v>6</v>
      </c>
      <c r="D581" s="63">
        <v>5</v>
      </c>
      <c r="E581" s="64" t="s">
        <v>365</v>
      </c>
      <c r="F581" s="65" t="s">
        <v>0</v>
      </c>
      <c r="G581" s="66">
        <v>111393.9</v>
      </c>
      <c r="H581" s="66">
        <v>0</v>
      </c>
      <c r="I581" s="68">
        <v>0</v>
      </c>
    </row>
    <row r="582" spans="1:9" ht="43.5" customHeight="1">
      <c r="A582" s="61" t="s">
        <v>354</v>
      </c>
      <c r="B582" s="62">
        <v>918</v>
      </c>
      <c r="C582" s="63">
        <v>6</v>
      </c>
      <c r="D582" s="63">
        <v>5</v>
      </c>
      <c r="E582" s="64" t="s">
        <v>353</v>
      </c>
      <c r="F582" s="65" t="s">
        <v>0</v>
      </c>
      <c r="G582" s="66">
        <v>111393.9</v>
      </c>
      <c r="H582" s="66">
        <v>0</v>
      </c>
      <c r="I582" s="68">
        <v>0</v>
      </c>
    </row>
    <row r="583" spans="1:9" ht="46.5" customHeight="1">
      <c r="A583" s="61" t="s">
        <v>352</v>
      </c>
      <c r="B583" s="62">
        <v>918</v>
      </c>
      <c r="C583" s="63">
        <v>6</v>
      </c>
      <c r="D583" s="63">
        <v>5</v>
      </c>
      <c r="E583" s="64" t="s">
        <v>351</v>
      </c>
      <c r="F583" s="65" t="s">
        <v>0</v>
      </c>
      <c r="G583" s="66">
        <v>111393.9</v>
      </c>
      <c r="H583" s="66">
        <v>0</v>
      </c>
      <c r="I583" s="68">
        <v>0</v>
      </c>
    </row>
    <row r="584" spans="1:9" ht="42">
      <c r="A584" s="61" t="s">
        <v>350</v>
      </c>
      <c r="B584" s="62">
        <v>918</v>
      </c>
      <c r="C584" s="63">
        <v>6</v>
      </c>
      <c r="D584" s="63">
        <v>5</v>
      </c>
      <c r="E584" s="64" t="s">
        <v>348</v>
      </c>
      <c r="F584" s="65" t="s">
        <v>0</v>
      </c>
      <c r="G584" s="66">
        <v>111393.9</v>
      </c>
      <c r="H584" s="66">
        <v>0</v>
      </c>
      <c r="I584" s="68">
        <v>0</v>
      </c>
    </row>
    <row r="585" spans="1:9" ht="42">
      <c r="A585" s="61" t="s">
        <v>177</v>
      </c>
      <c r="B585" s="62">
        <v>918</v>
      </c>
      <c r="C585" s="63">
        <v>6</v>
      </c>
      <c r="D585" s="63">
        <v>5</v>
      </c>
      <c r="E585" s="64" t="s">
        <v>348</v>
      </c>
      <c r="F585" s="65" t="s">
        <v>174</v>
      </c>
      <c r="G585" s="66">
        <v>111393.9</v>
      </c>
      <c r="H585" s="66">
        <v>0</v>
      </c>
      <c r="I585" s="68">
        <v>0</v>
      </c>
    </row>
    <row r="586" spans="1:9">
      <c r="A586" s="61" t="s">
        <v>481</v>
      </c>
      <c r="B586" s="62">
        <v>918</v>
      </c>
      <c r="C586" s="63">
        <v>7</v>
      </c>
      <c r="D586" s="63">
        <v>0</v>
      </c>
      <c r="E586" s="64" t="s">
        <v>0</v>
      </c>
      <c r="F586" s="65" t="s">
        <v>0</v>
      </c>
      <c r="G586" s="66">
        <v>874</v>
      </c>
      <c r="H586" s="66">
        <v>0</v>
      </c>
      <c r="I586" s="68">
        <v>0</v>
      </c>
    </row>
    <row r="587" spans="1:9">
      <c r="A587" s="61" t="s">
        <v>337</v>
      </c>
      <c r="B587" s="62">
        <v>918</v>
      </c>
      <c r="C587" s="63">
        <v>7</v>
      </c>
      <c r="D587" s="63">
        <v>2</v>
      </c>
      <c r="E587" s="64" t="s">
        <v>0</v>
      </c>
      <c r="F587" s="65" t="s">
        <v>0</v>
      </c>
      <c r="G587" s="66">
        <v>834</v>
      </c>
      <c r="H587" s="66">
        <v>0</v>
      </c>
      <c r="I587" s="68">
        <v>0</v>
      </c>
    </row>
    <row r="588" spans="1:9" ht="60.75" customHeight="1">
      <c r="A588" s="61" t="s">
        <v>366</v>
      </c>
      <c r="B588" s="62">
        <v>918</v>
      </c>
      <c r="C588" s="63">
        <v>7</v>
      </c>
      <c r="D588" s="63">
        <v>2</v>
      </c>
      <c r="E588" s="64" t="s">
        <v>365</v>
      </c>
      <c r="F588" s="65" t="s">
        <v>0</v>
      </c>
      <c r="G588" s="66">
        <v>834</v>
      </c>
      <c r="H588" s="66">
        <v>0</v>
      </c>
      <c r="I588" s="68">
        <v>0</v>
      </c>
    </row>
    <row r="589" spans="1:9" ht="42.75" customHeight="1">
      <c r="A589" s="61" t="s">
        <v>364</v>
      </c>
      <c r="B589" s="62">
        <v>918</v>
      </c>
      <c r="C589" s="63">
        <v>7</v>
      </c>
      <c r="D589" s="63">
        <v>2</v>
      </c>
      <c r="E589" s="64" t="s">
        <v>363</v>
      </c>
      <c r="F589" s="65" t="s">
        <v>0</v>
      </c>
      <c r="G589" s="66">
        <v>834</v>
      </c>
      <c r="H589" s="66">
        <v>0</v>
      </c>
      <c r="I589" s="68">
        <v>0</v>
      </c>
    </row>
    <row r="590" spans="1:9" ht="42">
      <c r="A590" s="61" t="s">
        <v>362</v>
      </c>
      <c r="B590" s="62">
        <v>918</v>
      </c>
      <c r="C590" s="63">
        <v>7</v>
      </c>
      <c r="D590" s="63">
        <v>2</v>
      </c>
      <c r="E590" s="64" t="s">
        <v>361</v>
      </c>
      <c r="F590" s="65" t="s">
        <v>0</v>
      </c>
      <c r="G590" s="66">
        <v>834</v>
      </c>
      <c r="H590" s="66">
        <v>0</v>
      </c>
      <c r="I590" s="68">
        <v>0</v>
      </c>
    </row>
    <row r="591" spans="1:9" ht="28.2">
      <c r="A591" s="61" t="s">
        <v>360</v>
      </c>
      <c r="B591" s="62">
        <v>918</v>
      </c>
      <c r="C591" s="63">
        <v>7</v>
      </c>
      <c r="D591" s="63">
        <v>2</v>
      </c>
      <c r="E591" s="64" t="s">
        <v>359</v>
      </c>
      <c r="F591" s="65" t="s">
        <v>0</v>
      </c>
      <c r="G591" s="66">
        <v>834</v>
      </c>
      <c r="H591" s="66">
        <v>0</v>
      </c>
      <c r="I591" s="68">
        <v>0</v>
      </c>
    </row>
    <row r="592" spans="1:9" ht="42">
      <c r="A592" s="61" t="s">
        <v>177</v>
      </c>
      <c r="B592" s="62">
        <v>918</v>
      </c>
      <c r="C592" s="63">
        <v>7</v>
      </c>
      <c r="D592" s="63">
        <v>2</v>
      </c>
      <c r="E592" s="64" t="s">
        <v>359</v>
      </c>
      <c r="F592" s="65" t="s">
        <v>174</v>
      </c>
      <c r="G592" s="66">
        <v>834</v>
      </c>
      <c r="H592" s="66">
        <v>0</v>
      </c>
      <c r="I592" s="68">
        <v>0</v>
      </c>
    </row>
    <row r="593" spans="1:9" ht="28.2">
      <c r="A593" s="61" t="s">
        <v>119</v>
      </c>
      <c r="B593" s="62">
        <v>918</v>
      </c>
      <c r="C593" s="63">
        <v>7</v>
      </c>
      <c r="D593" s="63">
        <v>5</v>
      </c>
      <c r="E593" s="64" t="s">
        <v>0</v>
      </c>
      <c r="F593" s="65" t="s">
        <v>0</v>
      </c>
      <c r="G593" s="66">
        <v>40</v>
      </c>
      <c r="H593" s="66">
        <v>0</v>
      </c>
      <c r="I593" s="68">
        <v>0</v>
      </c>
    </row>
    <row r="594" spans="1:9" ht="46.5" customHeight="1">
      <c r="A594" s="61" t="s">
        <v>190</v>
      </c>
      <c r="B594" s="62">
        <v>918</v>
      </c>
      <c r="C594" s="63">
        <v>7</v>
      </c>
      <c r="D594" s="63">
        <v>5</v>
      </c>
      <c r="E594" s="64" t="s">
        <v>189</v>
      </c>
      <c r="F594" s="65" t="s">
        <v>0</v>
      </c>
      <c r="G594" s="66">
        <v>40</v>
      </c>
      <c r="H594" s="66">
        <v>0</v>
      </c>
      <c r="I594" s="68">
        <v>0</v>
      </c>
    </row>
    <row r="595" spans="1:9" ht="28.2">
      <c r="A595" s="61" t="s">
        <v>165</v>
      </c>
      <c r="B595" s="62">
        <v>918</v>
      </c>
      <c r="C595" s="63">
        <v>7</v>
      </c>
      <c r="D595" s="63">
        <v>5</v>
      </c>
      <c r="E595" s="64" t="s">
        <v>164</v>
      </c>
      <c r="F595" s="65" t="s">
        <v>0</v>
      </c>
      <c r="G595" s="66">
        <v>40</v>
      </c>
      <c r="H595" s="66">
        <v>0</v>
      </c>
      <c r="I595" s="68">
        <v>0</v>
      </c>
    </row>
    <row r="596" spans="1:9" ht="55.8">
      <c r="A596" s="61" t="s">
        <v>151</v>
      </c>
      <c r="B596" s="62">
        <v>918</v>
      </c>
      <c r="C596" s="63">
        <v>7</v>
      </c>
      <c r="D596" s="63">
        <v>5</v>
      </c>
      <c r="E596" s="64" t="s">
        <v>150</v>
      </c>
      <c r="F596" s="65" t="s">
        <v>0</v>
      </c>
      <c r="G596" s="66">
        <v>40</v>
      </c>
      <c r="H596" s="66">
        <v>0</v>
      </c>
      <c r="I596" s="68">
        <v>0</v>
      </c>
    </row>
    <row r="597" spans="1:9" ht="28.2">
      <c r="A597" s="61" t="s">
        <v>149</v>
      </c>
      <c r="B597" s="62">
        <v>918</v>
      </c>
      <c r="C597" s="63">
        <v>7</v>
      </c>
      <c r="D597" s="63">
        <v>5</v>
      </c>
      <c r="E597" s="64" t="s">
        <v>148</v>
      </c>
      <c r="F597" s="65" t="s">
        <v>0</v>
      </c>
      <c r="G597" s="66">
        <v>40</v>
      </c>
      <c r="H597" s="66">
        <v>0</v>
      </c>
      <c r="I597" s="68">
        <v>0</v>
      </c>
    </row>
    <row r="598" spans="1:9" ht="28.2">
      <c r="A598" s="61" t="s">
        <v>13</v>
      </c>
      <c r="B598" s="62">
        <v>918</v>
      </c>
      <c r="C598" s="63">
        <v>7</v>
      </c>
      <c r="D598" s="63">
        <v>5</v>
      </c>
      <c r="E598" s="64" t="s">
        <v>148</v>
      </c>
      <c r="F598" s="65" t="s">
        <v>10</v>
      </c>
      <c r="G598" s="66">
        <v>40</v>
      </c>
      <c r="H598" s="66">
        <v>0</v>
      </c>
      <c r="I598" s="68">
        <v>0</v>
      </c>
    </row>
    <row r="599" spans="1:9">
      <c r="A599" s="61" t="s">
        <v>480</v>
      </c>
      <c r="B599" s="62">
        <v>918</v>
      </c>
      <c r="C599" s="63">
        <v>10</v>
      </c>
      <c r="D599" s="63">
        <v>0</v>
      </c>
      <c r="E599" s="64" t="s">
        <v>0</v>
      </c>
      <c r="F599" s="65" t="s">
        <v>0</v>
      </c>
      <c r="G599" s="66">
        <v>10220</v>
      </c>
      <c r="H599" s="66">
        <v>2241.4</v>
      </c>
      <c r="I599" s="68">
        <v>0.21931506849315069</v>
      </c>
    </row>
    <row r="600" spans="1:9">
      <c r="A600" s="61" t="s">
        <v>103</v>
      </c>
      <c r="B600" s="62">
        <v>918</v>
      </c>
      <c r="C600" s="63">
        <v>10</v>
      </c>
      <c r="D600" s="63">
        <v>3</v>
      </c>
      <c r="E600" s="64" t="s">
        <v>0</v>
      </c>
      <c r="F600" s="65" t="s">
        <v>0</v>
      </c>
      <c r="G600" s="66">
        <v>10220</v>
      </c>
      <c r="H600" s="66">
        <v>2241.4</v>
      </c>
      <c r="I600" s="68">
        <v>0.21931506849315069</v>
      </c>
    </row>
    <row r="601" spans="1:9" ht="60.75" customHeight="1">
      <c r="A601" s="61" t="s">
        <v>366</v>
      </c>
      <c r="B601" s="62">
        <v>918</v>
      </c>
      <c r="C601" s="63">
        <v>10</v>
      </c>
      <c r="D601" s="63">
        <v>3</v>
      </c>
      <c r="E601" s="64" t="s">
        <v>365</v>
      </c>
      <c r="F601" s="65" t="s">
        <v>0</v>
      </c>
      <c r="G601" s="66">
        <v>10220</v>
      </c>
      <c r="H601" s="66">
        <v>2241.4</v>
      </c>
      <c r="I601" s="68">
        <v>0.21931506849315069</v>
      </c>
    </row>
    <row r="602" spans="1:9" ht="55.8">
      <c r="A602" s="61" t="s">
        <v>330</v>
      </c>
      <c r="B602" s="62">
        <v>918</v>
      </c>
      <c r="C602" s="63">
        <v>10</v>
      </c>
      <c r="D602" s="63">
        <v>3</v>
      </c>
      <c r="E602" s="64" t="s">
        <v>329</v>
      </c>
      <c r="F602" s="65" t="s">
        <v>0</v>
      </c>
      <c r="G602" s="66">
        <v>10220</v>
      </c>
      <c r="H602" s="66">
        <v>2241.4</v>
      </c>
      <c r="I602" s="68">
        <v>0.21931506849315069</v>
      </c>
    </row>
    <row r="603" spans="1:9" ht="42">
      <c r="A603" s="61" t="s">
        <v>325</v>
      </c>
      <c r="B603" s="62">
        <v>918</v>
      </c>
      <c r="C603" s="63">
        <v>10</v>
      </c>
      <c r="D603" s="63">
        <v>3</v>
      </c>
      <c r="E603" s="64" t="s">
        <v>324</v>
      </c>
      <c r="F603" s="65" t="s">
        <v>0</v>
      </c>
      <c r="G603" s="66">
        <v>10220</v>
      </c>
      <c r="H603" s="66">
        <v>2241.4</v>
      </c>
      <c r="I603" s="68">
        <v>0.21931506849315069</v>
      </c>
    </row>
    <row r="604" spans="1:9" ht="29.25" customHeight="1">
      <c r="A604" s="61" t="s">
        <v>320</v>
      </c>
      <c r="B604" s="62">
        <v>918</v>
      </c>
      <c r="C604" s="63">
        <v>10</v>
      </c>
      <c r="D604" s="63">
        <v>3</v>
      </c>
      <c r="E604" s="64" t="s">
        <v>319</v>
      </c>
      <c r="F604" s="65" t="s">
        <v>0</v>
      </c>
      <c r="G604" s="66">
        <v>10220</v>
      </c>
      <c r="H604" s="66">
        <v>2241.4</v>
      </c>
      <c r="I604" s="68">
        <v>0.21931506849315069</v>
      </c>
    </row>
    <row r="605" spans="1:9" ht="28.2">
      <c r="A605" s="61" t="s">
        <v>13</v>
      </c>
      <c r="B605" s="62">
        <v>918</v>
      </c>
      <c r="C605" s="63">
        <v>10</v>
      </c>
      <c r="D605" s="63">
        <v>3</v>
      </c>
      <c r="E605" s="64" t="s">
        <v>319</v>
      </c>
      <c r="F605" s="65" t="s">
        <v>10</v>
      </c>
      <c r="G605" s="66">
        <v>230</v>
      </c>
      <c r="H605" s="66">
        <v>56.4</v>
      </c>
      <c r="I605" s="68">
        <v>0.24521739130434783</v>
      </c>
    </row>
    <row r="606" spans="1:9" ht="28.2">
      <c r="A606" s="61" t="s">
        <v>87</v>
      </c>
      <c r="B606" s="62">
        <v>918</v>
      </c>
      <c r="C606" s="63">
        <v>10</v>
      </c>
      <c r="D606" s="63">
        <v>3</v>
      </c>
      <c r="E606" s="64" t="s">
        <v>319</v>
      </c>
      <c r="F606" s="65" t="s">
        <v>85</v>
      </c>
      <c r="G606" s="66">
        <v>9990</v>
      </c>
      <c r="H606" s="66">
        <v>2185</v>
      </c>
      <c r="I606" s="68">
        <v>0.21871871871871873</v>
      </c>
    </row>
    <row r="607" spans="1:9" s="27" customFormat="1">
      <c r="A607" s="55" t="s">
        <v>479</v>
      </c>
      <c r="B607" s="56">
        <v>923</v>
      </c>
      <c r="C607" s="57">
        <v>0</v>
      </c>
      <c r="D607" s="57">
        <v>0</v>
      </c>
      <c r="E607" s="58" t="s">
        <v>0</v>
      </c>
      <c r="F607" s="59" t="s">
        <v>0</v>
      </c>
      <c r="G607" s="60">
        <v>1564</v>
      </c>
      <c r="H607" s="60">
        <v>264.39999999999998</v>
      </c>
      <c r="I607" s="67">
        <v>0.16905370843989767</v>
      </c>
    </row>
    <row r="608" spans="1:9">
      <c r="A608" s="61" t="s">
        <v>478</v>
      </c>
      <c r="B608" s="62">
        <v>923</v>
      </c>
      <c r="C608" s="63">
        <v>1</v>
      </c>
      <c r="D608" s="63">
        <v>0</v>
      </c>
      <c r="E608" s="64" t="s">
        <v>0</v>
      </c>
      <c r="F608" s="65" t="s">
        <v>0</v>
      </c>
      <c r="G608" s="66">
        <v>1564</v>
      </c>
      <c r="H608" s="66">
        <v>264.39999999999998</v>
      </c>
      <c r="I608" s="68">
        <v>0.16905370843989767</v>
      </c>
    </row>
    <row r="609" spans="1:9" ht="42">
      <c r="A609" s="61" t="s">
        <v>28</v>
      </c>
      <c r="B609" s="62">
        <v>923</v>
      </c>
      <c r="C609" s="63">
        <v>1</v>
      </c>
      <c r="D609" s="63">
        <v>6</v>
      </c>
      <c r="E609" s="64" t="s">
        <v>0</v>
      </c>
      <c r="F609" s="65" t="s">
        <v>0</v>
      </c>
      <c r="G609" s="66">
        <v>1564</v>
      </c>
      <c r="H609" s="66">
        <v>264.39999999999998</v>
      </c>
      <c r="I609" s="68">
        <v>0.16905370843989767</v>
      </c>
    </row>
    <row r="610" spans="1:9">
      <c r="A610" s="61" t="s">
        <v>49</v>
      </c>
      <c r="B610" s="62">
        <v>923</v>
      </c>
      <c r="C610" s="63">
        <v>1</v>
      </c>
      <c r="D610" s="63">
        <v>6</v>
      </c>
      <c r="E610" s="64" t="s">
        <v>48</v>
      </c>
      <c r="F610" s="65" t="s">
        <v>0</v>
      </c>
      <c r="G610" s="66">
        <v>1564</v>
      </c>
      <c r="H610" s="66">
        <v>264.39999999999998</v>
      </c>
      <c r="I610" s="68">
        <v>0.16905370843989767</v>
      </c>
    </row>
    <row r="611" spans="1:9" ht="42">
      <c r="A611" s="61" t="s">
        <v>38</v>
      </c>
      <c r="B611" s="62">
        <v>923</v>
      </c>
      <c r="C611" s="63">
        <v>1</v>
      </c>
      <c r="D611" s="63">
        <v>6</v>
      </c>
      <c r="E611" s="64" t="s">
        <v>37</v>
      </c>
      <c r="F611" s="65" t="s">
        <v>0</v>
      </c>
      <c r="G611" s="66">
        <v>1564</v>
      </c>
      <c r="H611" s="66">
        <v>264.39999999999998</v>
      </c>
      <c r="I611" s="68">
        <v>0.16905370843989767</v>
      </c>
    </row>
    <row r="612" spans="1:9" ht="28.2">
      <c r="A612" s="61" t="s">
        <v>36</v>
      </c>
      <c r="B612" s="62">
        <v>923</v>
      </c>
      <c r="C612" s="63">
        <v>1</v>
      </c>
      <c r="D612" s="63">
        <v>6</v>
      </c>
      <c r="E612" s="64" t="s">
        <v>35</v>
      </c>
      <c r="F612" s="65" t="s">
        <v>0</v>
      </c>
      <c r="G612" s="66">
        <v>983.1</v>
      </c>
      <c r="H612" s="66">
        <v>199.7</v>
      </c>
      <c r="I612" s="68">
        <v>0.2031329468009358</v>
      </c>
    </row>
    <row r="613" spans="1:9" ht="28.2">
      <c r="A613" s="61" t="s">
        <v>31</v>
      </c>
      <c r="B613" s="62">
        <v>923</v>
      </c>
      <c r="C613" s="63">
        <v>1</v>
      </c>
      <c r="D613" s="63">
        <v>6</v>
      </c>
      <c r="E613" s="64" t="s">
        <v>34</v>
      </c>
      <c r="F613" s="65" t="s">
        <v>0</v>
      </c>
      <c r="G613" s="66">
        <v>983.1</v>
      </c>
      <c r="H613" s="66">
        <v>199.7</v>
      </c>
      <c r="I613" s="68">
        <v>0.2031329468009358</v>
      </c>
    </row>
    <row r="614" spans="1:9" ht="74.25" customHeight="1">
      <c r="A614" s="61" t="s">
        <v>30</v>
      </c>
      <c r="B614" s="62">
        <v>923</v>
      </c>
      <c r="C614" s="63">
        <v>1</v>
      </c>
      <c r="D614" s="63">
        <v>6</v>
      </c>
      <c r="E614" s="64" t="s">
        <v>34</v>
      </c>
      <c r="F614" s="65" t="s">
        <v>29</v>
      </c>
      <c r="G614" s="66">
        <v>983</v>
      </c>
      <c r="H614" s="66">
        <v>199.7</v>
      </c>
      <c r="I614" s="68">
        <v>0.20315361139369276</v>
      </c>
    </row>
    <row r="615" spans="1:9">
      <c r="A615" s="61" t="s">
        <v>4</v>
      </c>
      <c r="B615" s="62">
        <v>923</v>
      </c>
      <c r="C615" s="63">
        <v>1</v>
      </c>
      <c r="D615" s="63">
        <v>6</v>
      </c>
      <c r="E615" s="64" t="s">
        <v>34</v>
      </c>
      <c r="F615" s="65" t="s">
        <v>1</v>
      </c>
      <c r="G615" s="66">
        <v>0.1</v>
      </c>
      <c r="H615" s="66">
        <v>0</v>
      </c>
      <c r="I615" s="68">
        <v>0</v>
      </c>
    </row>
    <row r="616" spans="1:9" ht="28.2">
      <c r="A616" s="61" t="s">
        <v>33</v>
      </c>
      <c r="B616" s="62">
        <v>923</v>
      </c>
      <c r="C616" s="63">
        <v>1</v>
      </c>
      <c r="D616" s="63">
        <v>6</v>
      </c>
      <c r="E616" s="64" t="s">
        <v>32</v>
      </c>
      <c r="F616" s="65" t="s">
        <v>0</v>
      </c>
      <c r="G616" s="66">
        <v>580.9</v>
      </c>
      <c r="H616" s="66">
        <v>64.7</v>
      </c>
      <c r="I616" s="68">
        <v>0.11137889481838527</v>
      </c>
    </row>
    <row r="617" spans="1:9" ht="28.2">
      <c r="A617" s="61" t="s">
        <v>31</v>
      </c>
      <c r="B617" s="62">
        <v>923</v>
      </c>
      <c r="C617" s="63">
        <v>1</v>
      </c>
      <c r="D617" s="63">
        <v>6</v>
      </c>
      <c r="E617" s="64" t="s">
        <v>27</v>
      </c>
      <c r="F617" s="65" t="s">
        <v>0</v>
      </c>
      <c r="G617" s="66">
        <v>580.9</v>
      </c>
      <c r="H617" s="66">
        <v>64.7</v>
      </c>
      <c r="I617" s="68">
        <v>0.11137889481838527</v>
      </c>
    </row>
    <row r="618" spans="1:9" ht="74.25" customHeight="1">
      <c r="A618" s="61" t="s">
        <v>30</v>
      </c>
      <c r="B618" s="62">
        <v>923</v>
      </c>
      <c r="C618" s="63">
        <v>1</v>
      </c>
      <c r="D618" s="63">
        <v>6</v>
      </c>
      <c r="E618" s="64" t="s">
        <v>27</v>
      </c>
      <c r="F618" s="65" t="s">
        <v>29</v>
      </c>
      <c r="G618" s="66">
        <v>578</v>
      </c>
      <c r="H618" s="66">
        <v>64.7</v>
      </c>
      <c r="I618" s="68">
        <v>0.11193771626297579</v>
      </c>
    </row>
    <row r="619" spans="1:9" ht="28.2">
      <c r="A619" s="61" t="s">
        <v>13</v>
      </c>
      <c r="B619" s="62">
        <v>923</v>
      </c>
      <c r="C619" s="63">
        <v>1</v>
      </c>
      <c r="D619" s="63">
        <v>6</v>
      </c>
      <c r="E619" s="64" t="s">
        <v>27</v>
      </c>
      <c r="F619" s="65" t="s">
        <v>10</v>
      </c>
      <c r="G619" s="66">
        <v>2.9</v>
      </c>
      <c r="H619" s="66">
        <v>0</v>
      </c>
      <c r="I619" s="68">
        <v>0</v>
      </c>
    </row>
    <row r="620" spans="1:9">
      <c r="A620" s="252" t="s">
        <v>506</v>
      </c>
      <c r="B620" s="253"/>
      <c r="C620" s="253"/>
      <c r="D620" s="253"/>
      <c r="E620" s="253"/>
      <c r="F620" s="254"/>
      <c r="G620" s="60">
        <v>1119871.3999999999</v>
      </c>
      <c r="H620" s="60">
        <v>210200.5</v>
      </c>
      <c r="I620" s="67">
        <v>0.187700569904723</v>
      </c>
    </row>
    <row r="621" spans="1:9" ht="25.5" customHeight="1">
      <c r="A621" s="8"/>
      <c r="B621" s="22"/>
      <c r="C621" s="22"/>
      <c r="D621" s="22"/>
      <c r="E621" s="15"/>
      <c r="F621" s="15"/>
      <c r="G621" s="2"/>
      <c r="H621" s="2"/>
      <c r="I621" s="2"/>
    </row>
    <row r="622" spans="1:9" ht="11.25" customHeight="1">
      <c r="A622" s="4"/>
      <c r="B622" s="15"/>
      <c r="C622" s="15"/>
      <c r="D622" s="15"/>
      <c r="E622" s="15"/>
      <c r="F622" s="15"/>
      <c r="G622" s="2"/>
      <c r="H622" s="2"/>
      <c r="I622" s="2"/>
    </row>
    <row r="623" spans="1:9">
      <c r="A623" s="1" t="s">
        <v>507</v>
      </c>
      <c r="H623" s="243" t="s">
        <v>508</v>
      </c>
      <c r="I623" s="243"/>
    </row>
  </sheetData>
  <autoFilter ref="A11:I620"/>
  <mergeCells count="10">
    <mergeCell ref="A620:F620"/>
    <mergeCell ref="F3:I3"/>
    <mergeCell ref="F4:I4"/>
    <mergeCell ref="A7:I7"/>
    <mergeCell ref="H623:I623"/>
    <mergeCell ref="A9:A10"/>
    <mergeCell ref="B9:F9"/>
    <mergeCell ref="G9:G10"/>
    <mergeCell ref="H9:H10"/>
    <mergeCell ref="I9:I10"/>
  </mergeCells>
  <pageMargins left="0.78740157480314965" right="0.39370078740157483" top="0.78740157480314965" bottom="0.39370078740157483" header="0.51181102362204722" footer="0.11811023622047245"/>
  <pageSetup paperSize="9" scale="7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H16" sqref="H16"/>
    </sheetView>
  </sheetViews>
  <sheetFormatPr defaultColWidth="9.44140625" defaultRowHeight="13.8"/>
  <cols>
    <col min="1" max="1" width="10.6640625" style="69" customWidth="1"/>
    <col min="2" max="2" width="35.44140625" style="69" customWidth="1"/>
    <col min="3" max="3" width="17.88671875" style="69" customWidth="1"/>
    <col min="4" max="4" width="17.44140625" style="86" customWidth="1"/>
    <col min="5" max="5" width="16.109375" style="86" customWidth="1"/>
    <col min="6" max="256" width="9.44140625" style="69"/>
    <col min="257" max="257" width="10.6640625" style="69" customWidth="1"/>
    <col min="258" max="258" width="35.44140625" style="69" customWidth="1"/>
    <col min="259" max="259" width="17.88671875" style="69" customWidth="1"/>
    <col min="260" max="260" width="17.44140625" style="69" customWidth="1"/>
    <col min="261" max="261" width="16.109375" style="69" customWidth="1"/>
    <col min="262" max="512" width="9.44140625" style="69"/>
    <col min="513" max="513" width="10.6640625" style="69" customWidth="1"/>
    <col min="514" max="514" width="35.44140625" style="69" customWidth="1"/>
    <col min="515" max="515" width="17.88671875" style="69" customWidth="1"/>
    <col min="516" max="516" width="17.44140625" style="69" customWidth="1"/>
    <col min="517" max="517" width="16.109375" style="69" customWidth="1"/>
    <col min="518" max="768" width="9.44140625" style="69"/>
    <col min="769" max="769" width="10.6640625" style="69" customWidth="1"/>
    <col min="770" max="770" width="35.44140625" style="69" customWidth="1"/>
    <col min="771" max="771" width="17.88671875" style="69" customWidth="1"/>
    <col min="772" max="772" width="17.44140625" style="69" customWidth="1"/>
    <col min="773" max="773" width="16.109375" style="69" customWidth="1"/>
    <col min="774" max="1024" width="9.44140625" style="69"/>
    <col min="1025" max="1025" width="10.6640625" style="69" customWidth="1"/>
    <col min="1026" max="1026" width="35.44140625" style="69" customWidth="1"/>
    <col min="1027" max="1027" width="17.88671875" style="69" customWidth="1"/>
    <col min="1028" max="1028" width="17.44140625" style="69" customWidth="1"/>
    <col min="1029" max="1029" width="16.109375" style="69" customWidth="1"/>
    <col min="1030" max="1280" width="9.44140625" style="69"/>
    <col min="1281" max="1281" width="10.6640625" style="69" customWidth="1"/>
    <col min="1282" max="1282" width="35.44140625" style="69" customWidth="1"/>
    <col min="1283" max="1283" width="17.88671875" style="69" customWidth="1"/>
    <col min="1284" max="1284" width="17.44140625" style="69" customWidth="1"/>
    <col min="1285" max="1285" width="16.109375" style="69" customWidth="1"/>
    <col min="1286" max="1536" width="9.44140625" style="69"/>
    <col min="1537" max="1537" width="10.6640625" style="69" customWidth="1"/>
    <col min="1538" max="1538" width="35.44140625" style="69" customWidth="1"/>
    <col min="1539" max="1539" width="17.88671875" style="69" customWidth="1"/>
    <col min="1540" max="1540" width="17.44140625" style="69" customWidth="1"/>
    <col min="1541" max="1541" width="16.109375" style="69" customWidth="1"/>
    <col min="1542" max="1792" width="9.44140625" style="69"/>
    <col min="1793" max="1793" width="10.6640625" style="69" customWidth="1"/>
    <col min="1794" max="1794" width="35.44140625" style="69" customWidth="1"/>
    <col min="1795" max="1795" width="17.88671875" style="69" customWidth="1"/>
    <col min="1796" max="1796" width="17.44140625" style="69" customWidth="1"/>
    <col min="1797" max="1797" width="16.109375" style="69" customWidth="1"/>
    <col min="1798" max="2048" width="9.44140625" style="69"/>
    <col min="2049" max="2049" width="10.6640625" style="69" customWidth="1"/>
    <col min="2050" max="2050" width="35.44140625" style="69" customWidth="1"/>
    <col min="2051" max="2051" width="17.88671875" style="69" customWidth="1"/>
    <col min="2052" max="2052" width="17.44140625" style="69" customWidth="1"/>
    <col min="2053" max="2053" width="16.109375" style="69" customWidth="1"/>
    <col min="2054" max="2304" width="9.44140625" style="69"/>
    <col min="2305" max="2305" width="10.6640625" style="69" customWidth="1"/>
    <col min="2306" max="2306" width="35.44140625" style="69" customWidth="1"/>
    <col min="2307" max="2307" width="17.88671875" style="69" customWidth="1"/>
    <col min="2308" max="2308" width="17.44140625" style="69" customWidth="1"/>
    <col min="2309" max="2309" width="16.109375" style="69" customWidth="1"/>
    <col min="2310" max="2560" width="9.44140625" style="69"/>
    <col min="2561" max="2561" width="10.6640625" style="69" customWidth="1"/>
    <col min="2562" max="2562" width="35.44140625" style="69" customWidth="1"/>
    <col min="2563" max="2563" width="17.88671875" style="69" customWidth="1"/>
    <col min="2564" max="2564" width="17.44140625" style="69" customWidth="1"/>
    <col min="2565" max="2565" width="16.109375" style="69" customWidth="1"/>
    <col min="2566" max="2816" width="9.44140625" style="69"/>
    <col min="2817" max="2817" width="10.6640625" style="69" customWidth="1"/>
    <col min="2818" max="2818" width="35.44140625" style="69" customWidth="1"/>
    <col min="2819" max="2819" width="17.88671875" style="69" customWidth="1"/>
    <col min="2820" max="2820" width="17.44140625" style="69" customWidth="1"/>
    <col min="2821" max="2821" width="16.109375" style="69" customWidth="1"/>
    <col min="2822" max="3072" width="9.44140625" style="69"/>
    <col min="3073" max="3073" width="10.6640625" style="69" customWidth="1"/>
    <col min="3074" max="3074" width="35.44140625" style="69" customWidth="1"/>
    <col min="3075" max="3075" width="17.88671875" style="69" customWidth="1"/>
    <col min="3076" max="3076" width="17.44140625" style="69" customWidth="1"/>
    <col min="3077" max="3077" width="16.109375" style="69" customWidth="1"/>
    <col min="3078" max="3328" width="9.44140625" style="69"/>
    <col min="3329" max="3329" width="10.6640625" style="69" customWidth="1"/>
    <col min="3330" max="3330" width="35.44140625" style="69" customWidth="1"/>
    <col min="3331" max="3331" width="17.88671875" style="69" customWidth="1"/>
    <col min="3332" max="3332" width="17.44140625" style="69" customWidth="1"/>
    <col min="3333" max="3333" width="16.109375" style="69" customWidth="1"/>
    <col min="3334" max="3584" width="9.44140625" style="69"/>
    <col min="3585" max="3585" width="10.6640625" style="69" customWidth="1"/>
    <col min="3586" max="3586" width="35.44140625" style="69" customWidth="1"/>
    <col min="3587" max="3587" width="17.88671875" style="69" customWidth="1"/>
    <col min="3588" max="3588" width="17.44140625" style="69" customWidth="1"/>
    <col min="3589" max="3589" width="16.109375" style="69" customWidth="1"/>
    <col min="3590" max="3840" width="9.44140625" style="69"/>
    <col min="3841" max="3841" width="10.6640625" style="69" customWidth="1"/>
    <col min="3842" max="3842" width="35.44140625" style="69" customWidth="1"/>
    <col min="3843" max="3843" width="17.88671875" style="69" customWidth="1"/>
    <col min="3844" max="3844" width="17.44140625" style="69" customWidth="1"/>
    <col min="3845" max="3845" width="16.109375" style="69" customWidth="1"/>
    <col min="3846" max="4096" width="9.44140625" style="69"/>
    <col min="4097" max="4097" width="10.6640625" style="69" customWidth="1"/>
    <col min="4098" max="4098" width="35.44140625" style="69" customWidth="1"/>
    <col min="4099" max="4099" width="17.88671875" style="69" customWidth="1"/>
    <col min="4100" max="4100" width="17.44140625" style="69" customWidth="1"/>
    <col min="4101" max="4101" width="16.109375" style="69" customWidth="1"/>
    <col min="4102" max="4352" width="9.44140625" style="69"/>
    <col min="4353" max="4353" width="10.6640625" style="69" customWidth="1"/>
    <col min="4354" max="4354" width="35.44140625" style="69" customWidth="1"/>
    <col min="4355" max="4355" width="17.88671875" style="69" customWidth="1"/>
    <col min="4356" max="4356" width="17.44140625" style="69" customWidth="1"/>
    <col min="4357" max="4357" width="16.109375" style="69" customWidth="1"/>
    <col min="4358" max="4608" width="9.44140625" style="69"/>
    <col min="4609" max="4609" width="10.6640625" style="69" customWidth="1"/>
    <col min="4610" max="4610" width="35.44140625" style="69" customWidth="1"/>
    <col min="4611" max="4611" width="17.88671875" style="69" customWidth="1"/>
    <col min="4612" max="4612" width="17.44140625" style="69" customWidth="1"/>
    <col min="4613" max="4613" width="16.109375" style="69" customWidth="1"/>
    <col min="4614" max="4864" width="9.44140625" style="69"/>
    <col min="4865" max="4865" width="10.6640625" style="69" customWidth="1"/>
    <col min="4866" max="4866" width="35.44140625" style="69" customWidth="1"/>
    <col min="4867" max="4867" width="17.88671875" style="69" customWidth="1"/>
    <col min="4868" max="4868" width="17.44140625" style="69" customWidth="1"/>
    <col min="4869" max="4869" width="16.109375" style="69" customWidth="1"/>
    <col min="4870" max="5120" width="9.44140625" style="69"/>
    <col min="5121" max="5121" width="10.6640625" style="69" customWidth="1"/>
    <col min="5122" max="5122" width="35.44140625" style="69" customWidth="1"/>
    <col min="5123" max="5123" width="17.88671875" style="69" customWidth="1"/>
    <col min="5124" max="5124" width="17.44140625" style="69" customWidth="1"/>
    <col min="5125" max="5125" width="16.109375" style="69" customWidth="1"/>
    <col min="5126" max="5376" width="9.44140625" style="69"/>
    <col min="5377" max="5377" width="10.6640625" style="69" customWidth="1"/>
    <col min="5378" max="5378" width="35.44140625" style="69" customWidth="1"/>
    <col min="5379" max="5379" width="17.88671875" style="69" customWidth="1"/>
    <col min="5380" max="5380" width="17.44140625" style="69" customWidth="1"/>
    <col min="5381" max="5381" width="16.109375" style="69" customWidth="1"/>
    <col min="5382" max="5632" width="9.44140625" style="69"/>
    <col min="5633" max="5633" width="10.6640625" style="69" customWidth="1"/>
    <col min="5634" max="5634" width="35.44140625" style="69" customWidth="1"/>
    <col min="5635" max="5635" width="17.88671875" style="69" customWidth="1"/>
    <col min="5636" max="5636" width="17.44140625" style="69" customWidth="1"/>
    <col min="5637" max="5637" width="16.109375" style="69" customWidth="1"/>
    <col min="5638" max="5888" width="9.44140625" style="69"/>
    <col min="5889" max="5889" width="10.6640625" style="69" customWidth="1"/>
    <col min="5890" max="5890" width="35.44140625" style="69" customWidth="1"/>
    <col min="5891" max="5891" width="17.88671875" style="69" customWidth="1"/>
    <col min="5892" max="5892" width="17.44140625" style="69" customWidth="1"/>
    <col min="5893" max="5893" width="16.109375" style="69" customWidth="1"/>
    <col min="5894" max="6144" width="9.44140625" style="69"/>
    <col min="6145" max="6145" width="10.6640625" style="69" customWidth="1"/>
    <col min="6146" max="6146" width="35.44140625" style="69" customWidth="1"/>
    <col min="6147" max="6147" width="17.88671875" style="69" customWidth="1"/>
    <col min="6148" max="6148" width="17.44140625" style="69" customWidth="1"/>
    <col min="6149" max="6149" width="16.109375" style="69" customWidth="1"/>
    <col min="6150" max="6400" width="9.44140625" style="69"/>
    <col min="6401" max="6401" width="10.6640625" style="69" customWidth="1"/>
    <col min="6402" max="6402" width="35.44140625" style="69" customWidth="1"/>
    <col min="6403" max="6403" width="17.88671875" style="69" customWidth="1"/>
    <col min="6404" max="6404" width="17.44140625" style="69" customWidth="1"/>
    <col min="6405" max="6405" width="16.109375" style="69" customWidth="1"/>
    <col min="6406" max="6656" width="9.44140625" style="69"/>
    <col min="6657" max="6657" width="10.6640625" style="69" customWidth="1"/>
    <col min="6658" max="6658" width="35.44140625" style="69" customWidth="1"/>
    <col min="6659" max="6659" width="17.88671875" style="69" customWidth="1"/>
    <col min="6660" max="6660" width="17.44140625" style="69" customWidth="1"/>
    <col min="6661" max="6661" width="16.109375" style="69" customWidth="1"/>
    <col min="6662" max="6912" width="9.44140625" style="69"/>
    <col min="6913" max="6913" width="10.6640625" style="69" customWidth="1"/>
    <col min="6914" max="6914" width="35.44140625" style="69" customWidth="1"/>
    <col min="6915" max="6915" width="17.88671875" style="69" customWidth="1"/>
    <col min="6916" max="6916" width="17.44140625" style="69" customWidth="1"/>
    <col min="6917" max="6917" width="16.109375" style="69" customWidth="1"/>
    <col min="6918" max="7168" width="9.44140625" style="69"/>
    <col min="7169" max="7169" width="10.6640625" style="69" customWidth="1"/>
    <col min="7170" max="7170" width="35.44140625" style="69" customWidth="1"/>
    <col min="7171" max="7171" width="17.88671875" style="69" customWidth="1"/>
    <col min="7172" max="7172" width="17.44140625" style="69" customWidth="1"/>
    <col min="7173" max="7173" width="16.109375" style="69" customWidth="1"/>
    <col min="7174" max="7424" width="9.44140625" style="69"/>
    <col min="7425" max="7425" width="10.6640625" style="69" customWidth="1"/>
    <col min="7426" max="7426" width="35.44140625" style="69" customWidth="1"/>
    <col min="7427" max="7427" width="17.88671875" style="69" customWidth="1"/>
    <col min="7428" max="7428" width="17.44140625" style="69" customWidth="1"/>
    <col min="7429" max="7429" width="16.109375" style="69" customWidth="1"/>
    <col min="7430" max="7680" width="9.44140625" style="69"/>
    <col min="7681" max="7681" width="10.6640625" style="69" customWidth="1"/>
    <col min="7682" max="7682" width="35.44140625" style="69" customWidth="1"/>
    <col min="7683" max="7683" width="17.88671875" style="69" customWidth="1"/>
    <col min="7684" max="7684" width="17.44140625" style="69" customWidth="1"/>
    <col min="7685" max="7685" width="16.109375" style="69" customWidth="1"/>
    <col min="7686" max="7936" width="9.44140625" style="69"/>
    <col min="7937" max="7937" width="10.6640625" style="69" customWidth="1"/>
    <col min="7938" max="7938" width="35.44140625" style="69" customWidth="1"/>
    <col min="7939" max="7939" width="17.88671875" style="69" customWidth="1"/>
    <col min="7940" max="7940" width="17.44140625" style="69" customWidth="1"/>
    <col min="7941" max="7941" width="16.109375" style="69" customWidth="1"/>
    <col min="7942" max="8192" width="9.44140625" style="69"/>
    <col min="8193" max="8193" width="10.6640625" style="69" customWidth="1"/>
    <col min="8194" max="8194" width="35.44140625" style="69" customWidth="1"/>
    <col min="8195" max="8195" width="17.88671875" style="69" customWidth="1"/>
    <col min="8196" max="8196" width="17.44140625" style="69" customWidth="1"/>
    <col min="8197" max="8197" width="16.109375" style="69" customWidth="1"/>
    <col min="8198" max="8448" width="9.44140625" style="69"/>
    <col min="8449" max="8449" width="10.6640625" style="69" customWidth="1"/>
    <col min="8450" max="8450" width="35.44140625" style="69" customWidth="1"/>
    <col min="8451" max="8451" width="17.88671875" style="69" customWidth="1"/>
    <col min="8452" max="8452" width="17.44140625" style="69" customWidth="1"/>
    <col min="8453" max="8453" width="16.109375" style="69" customWidth="1"/>
    <col min="8454" max="8704" width="9.44140625" style="69"/>
    <col min="8705" max="8705" width="10.6640625" style="69" customWidth="1"/>
    <col min="8706" max="8706" width="35.44140625" style="69" customWidth="1"/>
    <col min="8707" max="8707" width="17.88671875" style="69" customWidth="1"/>
    <col min="8708" max="8708" width="17.44140625" style="69" customWidth="1"/>
    <col min="8709" max="8709" width="16.109375" style="69" customWidth="1"/>
    <col min="8710" max="8960" width="9.44140625" style="69"/>
    <col min="8961" max="8961" width="10.6640625" style="69" customWidth="1"/>
    <col min="8962" max="8962" width="35.44140625" style="69" customWidth="1"/>
    <col min="8963" max="8963" width="17.88671875" style="69" customWidth="1"/>
    <col min="8964" max="8964" width="17.44140625" style="69" customWidth="1"/>
    <col min="8965" max="8965" width="16.109375" style="69" customWidth="1"/>
    <col min="8966" max="9216" width="9.44140625" style="69"/>
    <col min="9217" max="9217" width="10.6640625" style="69" customWidth="1"/>
    <col min="9218" max="9218" width="35.44140625" style="69" customWidth="1"/>
    <col min="9219" max="9219" width="17.88671875" style="69" customWidth="1"/>
    <col min="9220" max="9220" width="17.44140625" style="69" customWidth="1"/>
    <col min="9221" max="9221" width="16.109375" style="69" customWidth="1"/>
    <col min="9222" max="9472" width="9.44140625" style="69"/>
    <col min="9473" max="9473" width="10.6640625" style="69" customWidth="1"/>
    <col min="9474" max="9474" width="35.44140625" style="69" customWidth="1"/>
    <col min="9475" max="9475" width="17.88671875" style="69" customWidth="1"/>
    <col min="9476" max="9476" width="17.44140625" style="69" customWidth="1"/>
    <col min="9477" max="9477" width="16.109375" style="69" customWidth="1"/>
    <col min="9478" max="9728" width="9.44140625" style="69"/>
    <col min="9729" max="9729" width="10.6640625" style="69" customWidth="1"/>
    <col min="9730" max="9730" width="35.44140625" style="69" customWidth="1"/>
    <col min="9731" max="9731" width="17.88671875" style="69" customWidth="1"/>
    <col min="9732" max="9732" width="17.44140625" style="69" customWidth="1"/>
    <col min="9733" max="9733" width="16.109375" style="69" customWidth="1"/>
    <col min="9734" max="9984" width="9.44140625" style="69"/>
    <col min="9985" max="9985" width="10.6640625" style="69" customWidth="1"/>
    <col min="9986" max="9986" width="35.44140625" style="69" customWidth="1"/>
    <col min="9987" max="9987" width="17.88671875" style="69" customWidth="1"/>
    <col min="9988" max="9988" width="17.44140625" style="69" customWidth="1"/>
    <col min="9989" max="9989" width="16.109375" style="69" customWidth="1"/>
    <col min="9990" max="10240" width="9.44140625" style="69"/>
    <col min="10241" max="10241" width="10.6640625" style="69" customWidth="1"/>
    <col min="10242" max="10242" width="35.44140625" style="69" customWidth="1"/>
    <col min="10243" max="10243" width="17.88671875" style="69" customWidth="1"/>
    <col min="10244" max="10244" width="17.44140625" style="69" customWidth="1"/>
    <col min="10245" max="10245" width="16.109375" style="69" customWidth="1"/>
    <col min="10246" max="10496" width="9.44140625" style="69"/>
    <col min="10497" max="10497" width="10.6640625" style="69" customWidth="1"/>
    <col min="10498" max="10498" width="35.44140625" style="69" customWidth="1"/>
    <col min="10499" max="10499" width="17.88671875" style="69" customWidth="1"/>
    <col min="10500" max="10500" width="17.44140625" style="69" customWidth="1"/>
    <col min="10501" max="10501" width="16.109375" style="69" customWidth="1"/>
    <col min="10502" max="10752" width="9.44140625" style="69"/>
    <col min="10753" max="10753" width="10.6640625" style="69" customWidth="1"/>
    <col min="10754" max="10754" width="35.44140625" style="69" customWidth="1"/>
    <col min="10755" max="10755" width="17.88671875" style="69" customWidth="1"/>
    <col min="10756" max="10756" width="17.44140625" style="69" customWidth="1"/>
    <col min="10757" max="10757" width="16.109375" style="69" customWidth="1"/>
    <col min="10758" max="11008" width="9.44140625" style="69"/>
    <col min="11009" max="11009" width="10.6640625" style="69" customWidth="1"/>
    <col min="11010" max="11010" width="35.44140625" style="69" customWidth="1"/>
    <col min="11011" max="11011" width="17.88671875" style="69" customWidth="1"/>
    <col min="11012" max="11012" width="17.44140625" style="69" customWidth="1"/>
    <col min="11013" max="11013" width="16.109375" style="69" customWidth="1"/>
    <col min="11014" max="11264" width="9.44140625" style="69"/>
    <col min="11265" max="11265" width="10.6640625" style="69" customWidth="1"/>
    <col min="11266" max="11266" width="35.44140625" style="69" customWidth="1"/>
    <col min="11267" max="11267" width="17.88671875" style="69" customWidth="1"/>
    <col min="11268" max="11268" width="17.44140625" style="69" customWidth="1"/>
    <col min="11269" max="11269" width="16.109375" style="69" customWidth="1"/>
    <col min="11270" max="11520" width="9.44140625" style="69"/>
    <col min="11521" max="11521" width="10.6640625" style="69" customWidth="1"/>
    <col min="11522" max="11522" width="35.44140625" style="69" customWidth="1"/>
    <col min="11523" max="11523" width="17.88671875" style="69" customWidth="1"/>
    <col min="11524" max="11524" width="17.44140625" style="69" customWidth="1"/>
    <col min="11525" max="11525" width="16.109375" style="69" customWidth="1"/>
    <col min="11526" max="11776" width="9.44140625" style="69"/>
    <col min="11777" max="11777" width="10.6640625" style="69" customWidth="1"/>
    <col min="11778" max="11778" width="35.44140625" style="69" customWidth="1"/>
    <col min="11779" max="11779" width="17.88671875" style="69" customWidth="1"/>
    <col min="11780" max="11780" width="17.44140625" style="69" customWidth="1"/>
    <col min="11781" max="11781" width="16.109375" style="69" customWidth="1"/>
    <col min="11782" max="12032" width="9.44140625" style="69"/>
    <col min="12033" max="12033" width="10.6640625" style="69" customWidth="1"/>
    <col min="12034" max="12034" width="35.44140625" style="69" customWidth="1"/>
    <col min="12035" max="12035" width="17.88671875" style="69" customWidth="1"/>
    <col min="12036" max="12036" width="17.44140625" style="69" customWidth="1"/>
    <col min="12037" max="12037" width="16.109375" style="69" customWidth="1"/>
    <col min="12038" max="12288" width="9.44140625" style="69"/>
    <col min="12289" max="12289" width="10.6640625" style="69" customWidth="1"/>
    <col min="12290" max="12290" width="35.44140625" style="69" customWidth="1"/>
    <col min="12291" max="12291" width="17.88671875" style="69" customWidth="1"/>
    <col min="12292" max="12292" width="17.44140625" style="69" customWidth="1"/>
    <col min="12293" max="12293" width="16.109375" style="69" customWidth="1"/>
    <col min="12294" max="12544" width="9.44140625" style="69"/>
    <col min="12545" max="12545" width="10.6640625" style="69" customWidth="1"/>
    <col min="12546" max="12546" width="35.44140625" style="69" customWidth="1"/>
    <col min="12547" max="12547" width="17.88671875" style="69" customWidth="1"/>
    <col min="12548" max="12548" width="17.44140625" style="69" customWidth="1"/>
    <col min="12549" max="12549" width="16.109375" style="69" customWidth="1"/>
    <col min="12550" max="12800" width="9.44140625" style="69"/>
    <col min="12801" max="12801" width="10.6640625" style="69" customWidth="1"/>
    <col min="12802" max="12802" width="35.44140625" style="69" customWidth="1"/>
    <col min="12803" max="12803" width="17.88671875" style="69" customWidth="1"/>
    <col min="12804" max="12804" width="17.44140625" style="69" customWidth="1"/>
    <col min="12805" max="12805" width="16.109375" style="69" customWidth="1"/>
    <col min="12806" max="13056" width="9.44140625" style="69"/>
    <col min="13057" max="13057" width="10.6640625" style="69" customWidth="1"/>
    <col min="13058" max="13058" width="35.44140625" style="69" customWidth="1"/>
    <col min="13059" max="13059" width="17.88671875" style="69" customWidth="1"/>
    <col min="13060" max="13060" width="17.44140625" style="69" customWidth="1"/>
    <col min="13061" max="13061" width="16.109375" style="69" customWidth="1"/>
    <col min="13062" max="13312" width="9.44140625" style="69"/>
    <col min="13313" max="13313" width="10.6640625" style="69" customWidth="1"/>
    <col min="13314" max="13314" width="35.44140625" style="69" customWidth="1"/>
    <col min="13315" max="13315" width="17.88671875" style="69" customWidth="1"/>
    <col min="13316" max="13316" width="17.44140625" style="69" customWidth="1"/>
    <col min="13317" max="13317" width="16.109375" style="69" customWidth="1"/>
    <col min="13318" max="13568" width="9.44140625" style="69"/>
    <col min="13569" max="13569" width="10.6640625" style="69" customWidth="1"/>
    <col min="13570" max="13570" width="35.44140625" style="69" customWidth="1"/>
    <col min="13571" max="13571" width="17.88671875" style="69" customWidth="1"/>
    <col min="13572" max="13572" width="17.44140625" style="69" customWidth="1"/>
    <col min="13573" max="13573" width="16.109375" style="69" customWidth="1"/>
    <col min="13574" max="13824" width="9.44140625" style="69"/>
    <col min="13825" max="13825" width="10.6640625" style="69" customWidth="1"/>
    <col min="13826" max="13826" width="35.44140625" style="69" customWidth="1"/>
    <col min="13827" max="13827" width="17.88671875" style="69" customWidth="1"/>
    <col min="13828" max="13828" width="17.44140625" style="69" customWidth="1"/>
    <col min="13829" max="13829" width="16.109375" style="69" customWidth="1"/>
    <col min="13830" max="14080" width="9.44140625" style="69"/>
    <col min="14081" max="14081" width="10.6640625" style="69" customWidth="1"/>
    <col min="14082" max="14082" width="35.44140625" style="69" customWidth="1"/>
    <col min="14083" max="14083" width="17.88671875" style="69" customWidth="1"/>
    <col min="14084" max="14084" width="17.44140625" style="69" customWidth="1"/>
    <col min="14085" max="14085" width="16.109375" style="69" customWidth="1"/>
    <col min="14086" max="14336" width="9.44140625" style="69"/>
    <col min="14337" max="14337" width="10.6640625" style="69" customWidth="1"/>
    <col min="14338" max="14338" width="35.44140625" style="69" customWidth="1"/>
    <col min="14339" max="14339" width="17.88671875" style="69" customWidth="1"/>
    <col min="14340" max="14340" width="17.44140625" style="69" customWidth="1"/>
    <col min="14341" max="14341" width="16.109375" style="69" customWidth="1"/>
    <col min="14342" max="14592" width="9.44140625" style="69"/>
    <col min="14593" max="14593" width="10.6640625" style="69" customWidth="1"/>
    <col min="14594" max="14594" width="35.44140625" style="69" customWidth="1"/>
    <col min="14595" max="14595" width="17.88671875" style="69" customWidth="1"/>
    <col min="14596" max="14596" width="17.44140625" style="69" customWidth="1"/>
    <col min="14597" max="14597" width="16.109375" style="69" customWidth="1"/>
    <col min="14598" max="14848" width="9.44140625" style="69"/>
    <col min="14849" max="14849" width="10.6640625" style="69" customWidth="1"/>
    <col min="14850" max="14850" width="35.44140625" style="69" customWidth="1"/>
    <col min="14851" max="14851" width="17.88671875" style="69" customWidth="1"/>
    <col min="14852" max="14852" width="17.44140625" style="69" customWidth="1"/>
    <col min="14853" max="14853" width="16.109375" style="69" customWidth="1"/>
    <col min="14854" max="15104" width="9.44140625" style="69"/>
    <col min="15105" max="15105" width="10.6640625" style="69" customWidth="1"/>
    <col min="15106" max="15106" width="35.44140625" style="69" customWidth="1"/>
    <col min="15107" max="15107" width="17.88671875" style="69" customWidth="1"/>
    <col min="15108" max="15108" width="17.44140625" style="69" customWidth="1"/>
    <col min="15109" max="15109" width="16.109375" style="69" customWidth="1"/>
    <col min="15110" max="15360" width="9.44140625" style="69"/>
    <col min="15361" max="15361" width="10.6640625" style="69" customWidth="1"/>
    <col min="15362" max="15362" width="35.44140625" style="69" customWidth="1"/>
    <col min="15363" max="15363" width="17.88671875" style="69" customWidth="1"/>
    <col min="15364" max="15364" width="17.44140625" style="69" customWidth="1"/>
    <col min="15365" max="15365" width="16.109375" style="69" customWidth="1"/>
    <col min="15366" max="15616" width="9.44140625" style="69"/>
    <col min="15617" max="15617" width="10.6640625" style="69" customWidth="1"/>
    <col min="15618" max="15618" width="35.44140625" style="69" customWidth="1"/>
    <col min="15619" max="15619" width="17.88671875" style="69" customWidth="1"/>
    <col min="15620" max="15620" width="17.44140625" style="69" customWidth="1"/>
    <col min="15621" max="15621" width="16.109375" style="69" customWidth="1"/>
    <col min="15622" max="15872" width="9.44140625" style="69"/>
    <col min="15873" max="15873" width="10.6640625" style="69" customWidth="1"/>
    <col min="15874" max="15874" width="35.44140625" style="69" customWidth="1"/>
    <col min="15875" max="15875" width="17.88671875" style="69" customWidth="1"/>
    <col min="15876" max="15876" width="17.44140625" style="69" customWidth="1"/>
    <col min="15877" max="15877" width="16.109375" style="69" customWidth="1"/>
    <col min="15878" max="16128" width="9.44140625" style="69"/>
    <col min="16129" max="16129" width="10.6640625" style="69" customWidth="1"/>
    <col min="16130" max="16130" width="35.44140625" style="69" customWidth="1"/>
    <col min="16131" max="16131" width="17.88671875" style="69" customWidth="1"/>
    <col min="16132" max="16132" width="17.44140625" style="69" customWidth="1"/>
    <col min="16133" max="16133" width="16.109375" style="69" customWidth="1"/>
    <col min="16134" max="16384" width="9.44140625" style="69"/>
  </cols>
  <sheetData>
    <row r="1" spans="1:8">
      <c r="C1" s="37"/>
      <c r="D1" s="31"/>
      <c r="E1" s="31"/>
      <c r="F1" s="31"/>
    </row>
    <row r="2" spans="1:8">
      <c r="C2" s="37"/>
      <c r="D2" s="31"/>
      <c r="E2" s="31"/>
      <c r="F2" s="31"/>
    </row>
    <row r="3" spans="1:8" ht="27.6" customHeight="1">
      <c r="C3" s="238"/>
      <c r="D3" s="238"/>
      <c r="E3" s="238"/>
      <c r="F3" s="238"/>
    </row>
    <row r="4" spans="1:8" ht="19.2" customHeight="1">
      <c r="C4" s="265"/>
      <c r="D4" s="265"/>
      <c r="E4" s="265"/>
      <c r="F4" s="265"/>
    </row>
    <row r="6" spans="1:8">
      <c r="A6" s="70"/>
      <c r="B6" s="70"/>
      <c r="C6" s="70"/>
      <c r="D6" s="71"/>
      <c r="E6" s="71"/>
      <c r="F6" s="70"/>
      <c r="G6" s="70"/>
      <c r="H6" s="70"/>
    </row>
    <row r="7" spans="1:8" ht="46.95" customHeight="1">
      <c r="A7" s="266" t="s">
        <v>544</v>
      </c>
      <c r="B7" s="266"/>
      <c r="C7" s="266"/>
      <c r="D7" s="266"/>
      <c r="E7" s="266"/>
      <c r="F7" s="70"/>
      <c r="G7" s="70"/>
      <c r="H7" s="70"/>
    </row>
    <row r="8" spans="1:8">
      <c r="A8" s="70"/>
      <c r="B8" s="70"/>
      <c r="C8" s="70"/>
      <c r="D8" s="71"/>
      <c r="E8" s="71"/>
      <c r="F8" s="70"/>
      <c r="G8" s="70"/>
      <c r="H8" s="70"/>
    </row>
    <row r="9" spans="1:8">
      <c r="A9" s="70"/>
      <c r="B9" s="70"/>
      <c r="D9" s="71"/>
      <c r="E9" s="72" t="s">
        <v>518</v>
      </c>
      <c r="F9" s="70"/>
      <c r="G9" s="70"/>
      <c r="H9" s="70"/>
    </row>
    <row r="10" spans="1:8" ht="34.950000000000003" customHeight="1">
      <c r="A10" s="267" t="s">
        <v>519</v>
      </c>
      <c r="B10" s="269" t="s">
        <v>520</v>
      </c>
      <c r="C10" s="271" t="s">
        <v>521</v>
      </c>
      <c r="D10" s="272"/>
      <c r="E10" s="273"/>
      <c r="F10" s="70"/>
      <c r="G10" s="70"/>
      <c r="H10" s="70"/>
    </row>
    <row r="11" spans="1:8" ht="25.5" customHeight="1">
      <c r="A11" s="268"/>
      <c r="B11" s="270"/>
      <c r="C11" s="73" t="s">
        <v>522</v>
      </c>
      <c r="D11" s="74" t="s">
        <v>476</v>
      </c>
      <c r="E11" s="75" t="s">
        <v>475</v>
      </c>
      <c r="F11" s="70"/>
      <c r="G11" s="70"/>
      <c r="H11" s="70"/>
    </row>
    <row r="12" spans="1:8" ht="18">
      <c r="A12" s="76">
        <v>1</v>
      </c>
      <c r="B12" s="77" t="s">
        <v>523</v>
      </c>
      <c r="C12" s="78">
        <v>3074.3</v>
      </c>
      <c r="D12" s="79">
        <v>709.5</v>
      </c>
      <c r="E12" s="94">
        <f>D12/C12</f>
        <v>0.23078424356764141</v>
      </c>
      <c r="F12" s="70"/>
      <c r="G12" s="70"/>
      <c r="H12" s="70"/>
    </row>
    <row r="13" spans="1:8" ht="18">
      <c r="A13" s="76">
        <v>2</v>
      </c>
      <c r="B13" s="77" t="s">
        <v>524</v>
      </c>
      <c r="C13" s="78">
        <v>6540</v>
      </c>
      <c r="D13" s="80">
        <v>1509.3</v>
      </c>
      <c r="E13" s="94">
        <f t="shared" ref="E13:E30" si="0">D13/C13</f>
        <v>0.23077981651376145</v>
      </c>
      <c r="F13" s="70"/>
      <c r="G13" s="70"/>
      <c r="H13" s="70"/>
    </row>
    <row r="14" spans="1:8" ht="18">
      <c r="A14" s="76">
        <v>3</v>
      </c>
      <c r="B14" s="77" t="s">
        <v>525</v>
      </c>
      <c r="C14" s="78">
        <v>5109.2</v>
      </c>
      <c r="D14" s="80">
        <v>1179.3</v>
      </c>
      <c r="E14" s="94">
        <f t="shared" si="0"/>
        <v>0.23081891489861425</v>
      </c>
      <c r="F14" s="70"/>
      <c r="G14" s="70"/>
      <c r="H14" s="70"/>
    </row>
    <row r="15" spans="1:8" ht="18">
      <c r="A15" s="76">
        <v>4</v>
      </c>
      <c r="B15" s="77" t="s">
        <v>526</v>
      </c>
      <c r="C15" s="78">
        <v>7037.5</v>
      </c>
      <c r="D15" s="80">
        <v>1624.2</v>
      </c>
      <c r="E15" s="94">
        <f t="shared" si="0"/>
        <v>0.23079218472468918</v>
      </c>
      <c r="F15" s="70"/>
      <c r="G15" s="70"/>
      <c r="H15" s="70"/>
    </row>
    <row r="16" spans="1:8" ht="18">
      <c r="A16" s="76">
        <v>5</v>
      </c>
      <c r="B16" s="77" t="s">
        <v>527</v>
      </c>
      <c r="C16" s="78">
        <v>3171.6</v>
      </c>
      <c r="D16" s="80">
        <v>732</v>
      </c>
      <c r="E16" s="94">
        <f t="shared" si="0"/>
        <v>0.23079833522512297</v>
      </c>
      <c r="F16" s="70"/>
      <c r="G16" s="70"/>
      <c r="H16" s="70"/>
    </row>
    <row r="17" spans="1:8" ht="18">
      <c r="A17" s="76">
        <v>6</v>
      </c>
      <c r="B17" s="77" t="s">
        <v>528</v>
      </c>
      <c r="C17" s="78">
        <f>1572.2+247</f>
        <v>1819.2</v>
      </c>
      <c r="D17" s="80">
        <f>363.3+151.5</f>
        <v>514.79999999999995</v>
      </c>
      <c r="E17" s="94">
        <f t="shared" si="0"/>
        <v>0.28298153034300788</v>
      </c>
      <c r="F17" s="70"/>
      <c r="G17" s="70"/>
      <c r="H17" s="70"/>
    </row>
    <row r="18" spans="1:8" ht="18">
      <c r="A18" s="76">
        <v>7</v>
      </c>
      <c r="B18" s="77" t="s">
        <v>529</v>
      </c>
      <c r="C18" s="78">
        <v>5600.2</v>
      </c>
      <c r="D18" s="80">
        <v>1292.4000000000001</v>
      </c>
      <c r="E18" s="94">
        <f t="shared" si="0"/>
        <v>0.23077747223313455</v>
      </c>
      <c r="F18" s="70"/>
      <c r="G18" s="70"/>
      <c r="H18" s="70"/>
    </row>
    <row r="19" spans="1:8" ht="18">
      <c r="A19" s="76">
        <v>8</v>
      </c>
      <c r="B19" s="77" t="s">
        <v>530</v>
      </c>
      <c r="C19" s="78">
        <v>3415.5</v>
      </c>
      <c r="D19" s="80">
        <v>787.5</v>
      </c>
      <c r="E19" s="94">
        <f t="shared" si="0"/>
        <v>0.23056653491436099</v>
      </c>
      <c r="F19" s="70"/>
      <c r="G19" s="70"/>
      <c r="H19" s="70"/>
    </row>
    <row r="20" spans="1:8" ht="18">
      <c r="A20" s="76">
        <v>9</v>
      </c>
      <c r="B20" s="77" t="s">
        <v>531</v>
      </c>
      <c r="C20" s="78">
        <v>3713.5</v>
      </c>
      <c r="D20" s="80">
        <v>857.1</v>
      </c>
      <c r="E20" s="94">
        <f t="shared" si="0"/>
        <v>0.23080651676316144</v>
      </c>
      <c r="F20" s="70"/>
      <c r="G20" s="70"/>
      <c r="H20" s="70"/>
    </row>
    <row r="21" spans="1:8" ht="18">
      <c r="A21" s="76">
        <v>10</v>
      </c>
      <c r="B21" s="77" t="s">
        <v>532</v>
      </c>
      <c r="C21" s="78">
        <v>6092.7</v>
      </c>
      <c r="D21" s="80">
        <v>1406.1</v>
      </c>
      <c r="E21" s="94">
        <f t="shared" si="0"/>
        <v>0.23078438130877935</v>
      </c>
      <c r="F21" s="70"/>
      <c r="G21" s="70"/>
      <c r="H21" s="70"/>
    </row>
    <row r="22" spans="1:8" ht="18">
      <c r="A22" s="76">
        <v>11</v>
      </c>
      <c r="B22" s="77" t="s">
        <v>533</v>
      </c>
      <c r="C22" s="78">
        <f>2071+247</f>
        <v>2318</v>
      </c>
      <c r="D22" s="80">
        <f>477.9+83</f>
        <v>560.9</v>
      </c>
      <c r="E22" s="94">
        <f t="shared" si="0"/>
        <v>0.24197584124245039</v>
      </c>
      <c r="F22" s="70"/>
      <c r="G22" s="70"/>
      <c r="H22" s="70"/>
    </row>
    <row r="23" spans="1:8" ht="18">
      <c r="A23" s="76">
        <v>12</v>
      </c>
      <c r="B23" s="77" t="s">
        <v>534</v>
      </c>
      <c r="C23" s="78">
        <v>2776.4</v>
      </c>
      <c r="D23" s="80">
        <v>640.5</v>
      </c>
      <c r="E23" s="94">
        <f t="shared" si="0"/>
        <v>0.23069442443451951</v>
      </c>
      <c r="F23" s="70"/>
      <c r="G23" s="70"/>
      <c r="H23" s="70"/>
    </row>
    <row r="24" spans="1:8" ht="18">
      <c r="A24" s="76">
        <v>13</v>
      </c>
      <c r="B24" s="77" t="s">
        <v>535</v>
      </c>
      <c r="C24" s="78">
        <v>6618.2</v>
      </c>
      <c r="D24" s="80">
        <v>1527</v>
      </c>
      <c r="E24" s="94">
        <f t="shared" si="0"/>
        <v>0.23072738811157112</v>
      </c>
      <c r="F24" s="70"/>
      <c r="G24" s="70"/>
      <c r="H24" s="70"/>
    </row>
    <row r="25" spans="1:8" ht="18">
      <c r="A25" s="76">
        <v>14</v>
      </c>
      <c r="B25" s="77" t="s">
        <v>536</v>
      </c>
      <c r="C25" s="78">
        <v>3745.2</v>
      </c>
      <c r="D25" s="80">
        <v>864.3</v>
      </c>
      <c r="E25" s="94">
        <f t="shared" si="0"/>
        <v>0.23077539250240309</v>
      </c>
      <c r="F25" s="70"/>
      <c r="G25" s="70"/>
      <c r="H25" s="70"/>
    </row>
    <row r="26" spans="1:8" ht="18">
      <c r="A26" s="76">
        <v>15</v>
      </c>
      <c r="B26" s="77" t="s">
        <v>537</v>
      </c>
      <c r="C26" s="78">
        <f>2765.5+249.3</f>
        <v>3014.8</v>
      </c>
      <c r="D26" s="80">
        <f>638.1+62.1</f>
        <v>700.2</v>
      </c>
      <c r="E26" s="94">
        <f t="shared" si="0"/>
        <v>0.23225421255141304</v>
      </c>
      <c r="F26" s="70"/>
      <c r="G26" s="70"/>
      <c r="H26" s="70"/>
    </row>
    <row r="27" spans="1:8" ht="18">
      <c r="A27" s="76">
        <v>16</v>
      </c>
      <c r="B27" s="77" t="s">
        <v>538</v>
      </c>
      <c r="C27" s="78">
        <v>1511.1</v>
      </c>
      <c r="D27" s="80">
        <v>348.6</v>
      </c>
      <c r="E27" s="94">
        <f t="shared" si="0"/>
        <v>0.23069287274171135</v>
      </c>
      <c r="F27" s="70"/>
      <c r="G27" s="70"/>
      <c r="H27" s="70"/>
    </row>
    <row r="28" spans="1:8" ht="18">
      <c r="A28" s="76">
        <v>17</v>
      </c>
      <c r="B28" s="77" t="s">
        <v>539</v>
      </c>
      <c r="C28" s="78">
        <v>2872.1</v>
      </c>
      <c r="D28" s="81">
        <v>662.7</v>
      </c>
      <c r="E28" s="94">
        <f t="shared" si="0"/>
        <v>0.23073709132690368</v>
      </c>
    </row>
    <row r="29" spans="1:8" ht="19.5" customHeight="1">
      <c r="A29" s="76">
        <v>18</v>
      </c>
      <c r="B29" s="77" t="s">
        <v>540</v>
      </c>
      <c r="C29" s="78">
        <v>6642.6</v>
      </c>
      <c r="D29" s="81">
        <v>1533</v>
      </c>
      <c r="E29" s="94">
        <f t="shared" si="0"/>
        <v>0.23078312708879054</v>
      </c>
    </row>
    <row r="30" spans="1:8" ht="18">
      <c r="A30" s="82" t="s">
        <v>541</v>
      </c>
      <c r="B30" s="83" t="s">
        <v>542</v>
      </c>
      <c r="C30" s="84">
        <f>C12+C13+C14+C15+C16+C17+C18+C19+C20+C21+C22+C23+C24+C25+C26+C27+C28+C29</f>
        <v>75072.100000000006</v>
      </c>
      <c r="D30" s="84">
        <f>D12+D13+D14+D15+D16+D17+D18+D19+D20+D21+D22+D23+D24+D25+D26+D27+D28+D29</f>
        <v>17449.400000000001</v>
      </c>
      <c r="E30" s="95">
        <f t="shared" si="0"/>
        <v>0.23243521894285626</v>
      </c>
    </row>
    <row r="31" spans="1:8">
      <c r="A31" s="85"/>
      <c r="B31" s="85"/>
      <c r="C31" s="85"/>
    </row>
    <row r="32" spans="1:8">
      <c r="A32" s="85"/>
      <c r="B32" s="85"/>
      <c r="C32" s="85"/>
    </row>
    <row r="33" spans="1:9">
      <c r="A33" s="85"/>
      <c r="B33" s="85"/>
      <c r="C33" s="85"/>
    </row>
    <row r="34" spans="1:9" s="87" customFormat="1" ht="15.6">
      <c r="A34" s="87" t="s">
        <v>514</v>
      </c>
      <c r="B34" s="88"/>
      <c r="C34" s="88"/>
      <c r="D34" s="264" t="s">
        <v>508</v>
      </c>
      <c r="E34" s="264"/>
      <c r="G34" s="89"/>
      <c r="H34" s="89"/>
      <c r="I34" s="89"/>
    </row>
  </sheetData>
  <mergeCells count="7">
    <mergeCell ref="D34:E34"/>
    <mergeCell ref="C3:F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2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D13" sqref="D13"/>
    </sheetView>
  </sheetViews>
  <sheetFormatPr defaultColWidth="9.44140625" defaultRowHeight="13.8"/>
  <cols>
    <col min="1" max="1" width="10.6640625" style="69" customWidth="1"/>
    <col min="2" max="2" width="35.44140625" style="69" customWidth="1"/>
    <col min="3" max="3" width="18" style="69" customWidth="1"/>
    <col min="4" max="5" width="18" style="86" customWidth="1"/>
    <col min="6" max="256" width="9.44140625" style="69"/>
    <col min="257" max="257" width="10.6640625" style="69" customWidth="1"/>
    <col min="258" max="258" width="35.44140625" style="69" customWidth="1"/>
    <col min="259" max="259" width="17.88671875" style="69" customWidth="1"/>
    <col min="260" max="260" width="17.44140625" style="69" customWidth="1"/>
    <col min="261" max="261" width="16.109375" style="69" customWidth="1"/>
    <col min="262" max="512" width="9.44140625" style="69"/>
    <col min="513" max="513" width="10.6640625" style="69" customWidth="1"/>
    <col min="514" max="514" width="35.44140625" style="69" customWidth="1"/>
    <col min="515" max="515" width="17.88671875" style="69" customWidth="1"/>
    <col min="516" max="516" width="17.44140625" style="69" customWidth="1"/>
    <col min="517" max="517" width="16.109375" style="69" customWidth="1"/>
    <col min="518" max="768" width="9.44140625" style="69"/>
    <col min="769" max="769" width="10.6640625" style="69" customWidth="1"/>
    <col min="770" max="770" width="35.44140625" style="69" customWidth="1"/>
    <col min="771" max="771" width="17.88671875" style="69" customWidth="1"/>
    <col min="772" max="772" width="17.44140625" style="69" customWidth="1"/>
    <col min="773" max="773" width="16.109375" style="69" customWidth="1"/>
    <col min="774" max="1024" width="9.44140625" style="69"/>
    <col min="1025" max="1025" width="10.6640625" style="69" customWidth="1"/>
    <col min="1026" max="1026" width="35.44140625" style="69" customWidth="1"/>
    <col min="1027" max="1027" width="17.88671875" style="69" customWidth="1"/>
    <col min="1028" max="1028" width="17.44140625" style="69" customWidth="1"/>
    <col min="1029" max="1029" width="16.109375" style="69" customWidth="1"/>
    <col min="1030" max="1280" width="9.44140625" style="69"/>
    <col min="1281" max="1281" width="10.6640625" style="69" customWidth="1"/>
    <col min="1282" max="1282" width="35.44140625" style="69" customWidth="1"/>
    <col min="1283" max="1283" width="17.88671875" style="69" customWidth="1"/>
    <col min="1284" max="1284" width="17.44140625" style="69" customWidth="1"/>
    <col min="1285" max="1285" width="16.109375" style="69" customWidth="1"/>
    <col min="1286" max="1536" width="9.44140625" style="69"/>
    <col min="1537" max="1537" width="10.6640625" style="69" customWidth="1"/>
    <col min="1538" max="1538" width="35.44140625" style="69" customWidth="1"/>
    <col min="1539" max="1539" width="17.88671875" style="69" customWidth="1"/>
    <col min="1540" max="1540" width="17.44140625" style="69" customWidth="1"/>
    <col min="1541" max="1541" width="16.109375" style="69" customWidth="1"/>
    <col min="1542" max="1792" width="9.44140625" style="69"/>
    <col min="1793" max="1793" width="10.6640625" style="69" customWidth="1"/>
    <col min="1794" max="1794" width="35.44140625" style="69" customWidth="1"/>
    <col min="1795" max="1795" width="17.88671875" style="69" customWidth="1"/>
    <col min="1796" max="1796" width="17.44140625" style="69" customWidth="1"/>
    <col min="1797" max="1797" width="16.109375" style="69" customWidth="1"/>
    <col min="1798" max="2048" width="9.44140625" style="69"/>
    <col min="2049" max="2049" width="10.6640625" style="69" customWidth="1"/>
    <col min="2050" max="2050" width="35.44140625" style="69" customWidth="1"/>
    <col min="2051" max="2051" width="17.88671875" style="69" customWidth="1"/>
    <col min="2052" max="2052" width="17.44140625" style="69" customWidth="1"/>
    <col min="2053" max="2053" width="16.109375" style="69" customWidth="1"/>
    <col min="2054" max="2304" width="9.44140625" style="69"/>
    <col min="2305" max="2305" width="10.6640625" style="69" customWidth="1"/>
    <col min="2306" max="2306" width="35.44140625" style="69" customWidth="1"/>
    <col min="2307" max="2307" width="17.88671875" style="69" customWidth="1"/>
    <col min="2308" max="2308" width="17.44140625" style="69" customWidth="1"/>
    <col min="2309" max="2309" width="16.109375" style="69" customWidth="1"/>
    <col min="2310" max="2560" width="9.44140625" style="69"/>
    <col min="2561" max="2561" width="10.6640625" style="69" customWidth="1"/>
    <col min="2562" max="2562" width="35.44140625" style="69" customWidth="1"/>
    <col min="2563" max="2563" width="17.88671875" style="69" customWidth="1"/>
    <col min="2564" max="2564" width="17.44140625" style="69" customWidth="1"/>
    <col min="2565" max="2565" width="16.109375" style="69" customWidth="1"/>
    <col min="2566" max="2816" width="9.44140625" style="69"/>
    <col min="2817" max="2817" width="10.6640625" style="69" customWidth="1"/>
    <col min="2818" max="2818" width="35.44140625" style="69" customWidth="1"/>
    <col min="2819" max="2819" width="17.88671875" style="69" customWidth="1"/>
    <col min="2820" max="2820" width="17.44140625" style="69" customWidth="1"/>
    <col min="2821" max="2821" width="16.109375" style="69" customWidth="1"/>
    <col min="2822" max="3072" width="9.44140625" style="69"/>
    <col min="3073" max="3073" width="10.6640625" style="69" customWidth="1"/>
    <col min="3074" max="3074" width="35.44140625" style="69" customWidth="1"/>
    <col min="3075" max="3075" width="17.88671875" style="69" customWidth="1"/>
    <col min="3076" max="3076" width="17.44140625" style="69" customWidth="1"/>
    <col min="3077" max="3077" width="16.109375" style="69" customWidth="1"/>
    <col min="3078" max="3328" width="9.44140625" style="69"/>
    <col min="3329" max="3329" width="10.6640625" style="69" customWidth="1"/>
    <col min="3330" max="3330" width="35.44140625" style="69" customWidth="1"/>
    <col min="3331" max="3331" width="17.88671875" style="69" customWidth="1"/>
    <col min="3332" max="3332" width="17.44140625" style="69" customWidth="1"/>
    <col min="3333" max="3333" width="16.109375" style="69" customWidth="1"/>
    <col min="3334" max="3584" width="9.44140625" style="69"/>
    <col min="3585" max="3585" width="10.6640625" style="69" customWidth="1"/>
    <col min="3586" max="3586" width="35.44140625" style="69" customWidth="1"/>
    <col min="3587" max="3587" width="17.88671875" style="69" customWidth="1"/>
    <col min="3588" max="3588" width="17.44140625" style="69" customWidth="1"/>
    <col min="3589" max="3589" width="16.109375" style="69" customWidth="1"/>
    <col min="3590" max="3840" width="9.44140625" style="69"/>
    <col min="3841" max="3841" width="10.6640625" style="69" customWidth="1"/>
    <col min="3842" max="3842" width="35.44140625" style="69" customWidth="1"/>
    <col min="3843" max="3843" width="17.88671875" style="69" customWidth="1"/>
    <col min="3844" max="3844" width="17.44140625" style="69" customWidth="1"/>
    <col min="3845" max="3845" width="16.109375" style="69" customWidth="1"/>
    <col min="3846" max="4096" width="9.44140625" style="69"/>
    <col min="4097" max="4097" width="10.6640625" style="69" customWidth="1"/>
    <col min="4098" max="4098" width="35.44140625" style="69" customWidth="1"/>
    <col min="4099" max="4099" width="17.88671875" style="69" customWidth="1"/>
    <col min="4100" max="4100" width="17.44140625" style="69" customWidth="1"/>
    <col min="4101" max="4101" width="16.109375" style="69" customWidth="1"/>
    <col min="4102" max="4352" width="9.44140625" style="69"/>
    <col min="4353" max="4353" width="10.6640625" style="69" customWidth="1"/>
    <col min="4354" max="4354" width="35.44140625" style="69" customWidth="1"/>
    <col min="4355" max="4355" width="17.88671875" style="69" customWidth="1"/>
    <col min="4356" max="4356" width="17.44140625" style="69" customWidth="1"/>
    <col min="4357" max="4357" width="16.109375" style="69" customWidth="1"/>
    <col min="4358" max="4608" width="9.44140625" style="69"/>
    <col min="4609" max="4609" width="10.6640625" style="69" customWidth="1"/>
    <col min="4610" max="4610" width="35.44140625" style="69" customWidth="1"/>
    <col min="4611" max="4611" width="17.88671875" style="69" customWidth="1"/>
    <col min="4612" max="4612" width="17.44140625" style="69" customWidth="1"/>
    <col min="4613" max="4613" width="16.109375" style="69" customWidth="1"/>
    <col min="4614" max="4864" width="9.44140625" style="69"/>
    <col min="4865" max="4865" width="10.6640625" style="69" customWidth="1"/>
    <col min="4866" max="4866" width="35.44140625" style="69" customWidth="1"/>
    <col min="4867" max="4867" width="17.88671875" style="69" customWidth="1"/>
    <col min="4868" max="4868" width="17.44140625" style="69" customWidth="1"/>
    <col min="4869" max="4869" width="16.109375" style="69" customWidth="1"/>
    <col min="4870" max="5120" width="9.44140625" style="69"/>
    <col min="5121" max="5121" width="10.6640625" style="69" customWidth="1"/>
    <col min="5122" max="5122" width="35.44140625" style="69" customWidth="1"/>
    <col min="5123" max="5123" width="17.88671875" style="69" customWidth="1"/>
    <col min="5124" max="5124" width="17.44140625" style="69" customWidth="1"/>
    <col min="5125" max="5125" width="16.109375" style="69" customWidth="1"/>
    <col min="5126" max="5376" width="9.44140625" style="69"/>
    <col min="5377" max="5377" width="10.6640625" style="69" customWidth="1"/>
    <col min="5378" max="5378" width="35.44140625" style="69" customWidth="1"/>
    <col min="5379" max="5379" width="17.88671875" style="69" customWidth="1"/>
    <col min="5380" max="5380" width="17.44140625" style="69" customWidth="1"/>
    <col min="5381" max="5381" width="16.109375" style="69" customWidth="1"/>
    <col min="5382" max="5632" width="9.44140625" style="69"/>
    <col min="5633" max="5633" width="10.6640625" style="69" customWidth="1"/>
    <col min="5634" max="5634" width="35.44140625" style="69" customWidth="1"/>
    <col min="5635" max="5635" width="17.88671875" style="69" customWidth="1"/>
    <col min="5636" max="5636" width="17.44140625" style="69" customWidth="1"/>
    <col min="5637" max="5637" width="16.109375" style="69" customWidth="1"/>
    <col min="5638" max="5888" width="9.44140625" style="69"/>
    <col min="5889" max="5889" width="10.6640625" style="69" customWidth="1"/>
    <col min="5890" max="5890" width="35.44140625" style="69" customWidth="1"/>
    <col min="5891" max="5891" width="17.88671875" style="69" customWidth="1"/>
    <col min="5892" max="5892" width="17.44140625" style="69" customWidth="1"/>
    <col min="5893" max="5893" width="16.109375" style="69" customWidth="1"/>
    <col min="5894" max="6144" width="9.44140625" style="69"/>
    <col min="6145" max="6145" width="10.6640625" style="69" customWidth="1"/>
    <col min="6146" max="6146" width="35.44140625" style="69" customWidth="1"/>
    <col min="6147" max="6147" width="17.88671875" style="69" customWidth="1"/>
    <col min="6148" max="6148" width="17.44140625" style="69" customWidth="1"/>
    <col min="6149" max="6149" width="16.109375" style="69" customWidth="1"/>
    <col min="6150" max="6400" width="9.44140625" style="69"/>
    <col min="6401" max="6401" width="10.6640625" style="69" customWidth="1"/>
    <col min="6402" max="6402" width="35.44140625" style="69" customWidth="1"/>
    <col min="6403" max="6403" width="17.88671875" style="69" customWidth="1"/>
    <col min="6404" max="6404" width="17.44140625" style="69" customWidth="1"/>
    <col min="6405" max="6405" width="16.109375" style="69" customWidth="1"/>
    <col min="6406" max="6656" width="9.44140625" style="69"/>
    <col min="6657" max="6657" width="10.6640625" style="69" customWidth="1"/>
    <col min="6658" max="6658" width="35.44140625" style="69" customWidth="1"/>
    <col min="6659" max="6659" width="17.88671875" style="69" customWidth="1"/>
    <col min="6660" max="6660" width="17.44140625" style="69" customWidth="1"/>
    <col min="6661" max="6661" width="16.109375" style="69" customWidth="1"/>
    <col min="6662" max="6912" width="9.44140625" style="69"/>
    <col min="6913" max="6913" width="10.6640625" style="69" customWidth="1"/>
    <col min="6914" max="6914" width="35.44140625" style="69" customWidth="1"/>
    <col min="6915" max="6915" width="17.88671875" style="69" customWidth="1"/>
    <col min="6916" max="6916" width="17.44140625" style="69" customWidth="1"/>
    <col min="6917" max="6917" width="16.109375" style="69" customWidth="1"/>
    <col min="6918" max="7168" width="9.44140625" style="69"/>
    <col min="7169" max="7169" width="10.6640625" style="69" customWidth="1"/>
    <col min="7170" max="7170" width="35.44140625" style="69" customWidth="1"/>
    <col min="7171" max="7171" width="17.88671875" style="69" customWidth="1"/>
    <col min="7172" max="7172" width="17.44140625" style="69" customWidth="1"/>
    <col min="7173" max="7173" width="16.109375" style="69" customWidth="1"/>
    <col min="7174" max="7424" width="9.44140625" style="69"/>
    <col min="7425" max="7425" width="10.6640625" style="69" customWidth="1"/>
    <col min="7426" max="7426" width="35.44140625" style="69" customWidth="1"/>
    <col min="7427" max="7427" width="17.88671875" style="69" customWidth="1"/>
    <col min="7428" max="7428" width="17.44140625" style="69" customWidth="1"/>
    <col min="7429" max="7429" width="16.109375" style="69" customWidth="1"/>
    <col min="7430" max="7680" width="9.44140625" style="69"/>
    <col min="7681" max="7681" width="10.6640625" style="69" customWidth="1"/>
    <col min="7682" max="7682" width="35.44140625" style="69" customWidth="1"/>
    <col min="7683" max="7683" width="17.88671875" style="69" customWidth="1"/>
    <col min="7684" max="7684" width="17.44140625" style="69" customWidth="1"/>
    <col min="7685" max="7685" width="16.109375" style="69" customWidth="1"/>
    <col min="7686" max="7936" width="9.44140625" style="69"/>
    <col min="7937" max="7937" width="10.6640625" style="69" customWidth="1"/>
    <col min="7938" max="7938" width="35.44140625" style="69" customWidth="1"/>
    <col min="7939" max="7939" width="17.88671875" style="69" customWidth="1"/>
    <col min="7940" max="7940" width="17.44140625" style="69" customWidth="1"/>
    <col min="7941" max="7941" width="16.109375" style="69" customWidth="1"/>
    <col min="7942" max="8192" width="9.44140625" style="69"/>
    <col min="8193" max="8193" width="10.6640625" style="69" customWidth="1"/>
    <col min="8194" max="8194" width="35.44140625" style="69" customWidth="1"/>
    <col min="8195" max="8195" width="17.88671875" style="69" customWidth="1"/>
    <col min="8196" max="8196" width="17.44140625" style="69" customWidth="1"/>
    <col min="8197" max="8197" width="16.109375" style="69" customWidth="1"/>
    <col min="8198" max="8448" width="9.44140625" style="69"/>
    <col min="8449" max="8449" width="10.6640625" style="69" customWidth="1"/>
    <col min="8450" max="8450" width="35.44140625" style="69" customWidth="1"/>
    <col min="8451" max="8451" width="17.88671875" style="69" customWidth="1"/>
    <col min="8452" max="8452" width="17.44140625" style="69" customWidth="1"/>
    <col min="8453" max="8453" width="16.109375" style="69" customWidth="1"/>
    <col min="8454" max="8704" width="9.44140625" style="69"/>
    <col min="8705" max="8705" width="10.6640625" style="69" customWidth="1"/>
    <col min="8706" max="8706" width="35.44140625" style="69" customWidth="1"/>
    <col min="8707" max="8707" width="17.88671875" style="69" customWidth="1"/>
    <col min="8708" max="8708" width="17.44140625" style="69" customWidth="1"/>
    <col min="8709" max="8709" width="16.109375" style="69" customWidth="1"/>
    <col min="8710" max="8960" width="9.44140625" style="69"/>
    <col min="8961" max="8961" width="10.6640625" style="69" customWidth="1"/>
    <col min="8962" max="8962" width="35.44140625" style="69" customWidth="1"/>
    <col min="8963" max="8963" width="17.88671875" style="69" customWidth="1"/>
    <col min="8964" max="8964" width="17.44140625" style="69" customWidth="1"/>
    <col min="8965" max="8965" width="16.109375" style="69" customWidth="1"/>
    <col min="8966" max="9216" width="9.44140625" style="69"/>
    <col min="9217" max="9217" width="10.6640625" style="69" customWidth="1"/>
    <col min="9218" max="9218" width="35.44140625" style="69" customWidth="1"/>
    <col min="9219" max="9219" width="17.88671875" style="69" customWidth="1"/>
    <col min="9220" max="9220" width="17.44140625" style="69" customWidth="1"/>
    <col min="9221" max="9221" width="16.109375" style="69" customWidth="1"/>
    <col min="9222" max="9472" width="9.44140625" style="69"/>
    <col min="9473" max="9473" width="10.6640625" style="69" customWidth="1"/>
    <col min="9474" max="9474" width="35.44140625" style="69" customWidth="1"/>
    <col min="9475" max="9475" width="17.88671875" style="69" customWidth="1"/>
    <col min="9476" max="9476" width="17.44140625" style="69" customWidth="1"/>
    <col min="9477" max="9477" width="16.109375" style="69" customWidth="1"/>
    <col min="9478" max="9728" width="9.44140625" style="69"/>
    <col min="9729" max="9729" width="10.6640625" style="69" customWidth="1"/>
    <col min="9730" max="9730" width="35.44140625" style="69" customWidth="1"/>
    <col min="9731" max="9731" width="17.88671875" style="69" customWidth="1"/>
    <col min="9732" max="9732" width="17.44140625" style="69" customWidth="1"/>
    <col min="9733" max="9733" width="16.109375" style="69" customWidth="1"/>
    <col min="9734" max="9984" width="9.44140625" style="69"/>
    <col min="9985" max="9985" width="10.6640625" style="69" customWidth="1"/>
    <col min="9986" max="9986" width="35.44140625" style="69" customWidth="1"/>
    <col min="9987" max="9987" width="17.88671875" style="69" customWidth="1"/>
    <col min="9988" max="9988" width="17.44140625" style="69" customWidth="1"/>
    <col min="9989" max="9989" width="16.109375" style="69" customWidth="1"/>
    <col min="9990" max="10240" width="9.44140625" style="69"/>
    <col min="10241" max="10241" width="10.6640625" style="69" customWidth="1"/>
    <col min="10242" max="10242" width="35.44140625" style="69" customWidth="1"/>
    <col min="10243" max="10243" width="17.88671875" style="69" customWidth="1"/>
    <col min="10244" max="10244" width="17.44140625" style="69" customWidth="1"/>
    <col min="10245" max="10245" width="16.109375" style="69" customWidth="1"/>
    <col min="10246" max="10496" width="9.44140625" style="69"/>
    <col min="10497" max="10497" width="10.6640625" style="69" customWidth="1"/>
    <col min="10498" max="10498" width="35.44140625" style="69" customWidth="1"/>
    <col min="10499" max="10499" width="17.88671875" style="69" customWidth="1"/>
    <col min="10500" max="10500" width="17.44140625" style="69" customWidth="1"/>
    <col min="10501" max="10501" width="16.109375" style="69" customWidth="1"/>
    <col min="10502" max="10752" width="9.44140625" style="69"/>
    <col min="10753" max="10753" width="10.6640625" style="69" customWidth="1"/>
    <col min="10754" max="10754" width="35.44140625" style="69" customWidth="1"/>
    <col min="10755" max="10755" width="17.88671875" style="69" customWidth="1"/>
    <col min="10756" max="10756" width="17.44140625" style="69" customWidth="1"/>
    <col min="10757" max="10757" width="16.109375" style="69" customWidth="1"/>
    <col min="10758" max="11008" width="9.44140625" style="69"/>
    <col min="11009" max="11009" width="10.6640625" style="69" customWidth="1"/>
    <col min="11010" max="11010" width="35.44140625" style="69" customWidth="1"/>
    <col min="11011" max="11011" width="17.88671875" style="69" customWidth="1"/>
    <col min="11012" max="11012" width="17.44140625" style="69" customWidth="1"/>
    <col min="11013" max="11013" width="16.109375" style="69" customWidth="1"/>
    <col min="11014" max="11264" width="9.44140625" style="69"/>
    <col min="11265" max="11265" width="10.6640625" style="69" customWidth="1"/>
    <col min="11266" max="11266" width="35.44140625" style="69" customWidth="1"/>
    <col min="11267" max="11267" width="17.88671875" style="69" customWidth="1"/>
    <col min="11268" max="11268" width="17.44140625" style="69" customWidth="1"/>
    <col min="11269" max="11269" width="16.109375" style="69" customWidth="1"/>
    <col min="11270" max="11520" width="9.44140625" style="69"/>
    <col min="11521" max="11521" width="10.6640625" style="69" customWidth="1"/>
    <col min="11522" max="11522" width="35.44140625" style="69" customWidth="1"/>
    <col min="11523" max="11523" width="17.88671875" style="69" customWidth="1"/>
    <col min="11524" max="11524" width="17.44140625" style="69" customWidth="1"/>
    <col min="11525" max="11525" width="16.109375" style="69" customWidth="1"/>
    <col min="11526" max="11776" width="9.44140625" style="69"/>
    <col min="11777" max="11777" width="10.6640625" style="69" customWidth="1"/>
    <col min="11778" max="11778" width="35.44140625" style="69" customWidth="1"/>
    <col min="11779" max="11779" width="17.88671875" style="69" customWidth="1"/>
    <col min="11780" max="11780" width="17.44140625" style="69" customWidth="1"/>
    <col min="11781" max="11781" width="16.109375" style="69" customWidth="1"/>
    <col min="11782" max="12032" width="9.44140625" style="69"/>
    <col min="12033" max="12033" width="10.6640625" style="69" customWidth="1"/>
    <col min="12034" max="12034" width="35.44140625" style="69" customWidth="1"/>
    <col min="12035" max="12035" width="17.88671875" style="69" customWidth="1"/>
    <col min="12036" max="12036" width="17.44140625" style="69" customWidth="1"/>
    <col min="12037" max="12037" width="16.109375" style="69" customWidth="1"/>
    <col min="12038" max="12288" width="9.44140625" style="69"/>
    <col min="12289" max="12289" width="10.6640625" style="69" customWidth="1"/>
    <col min="12290" max="12290" width="35.44140625" style="69" customWidth="1"/>
    <col min="12291" max="12291" width="17.88671875" style="69" customWidth="1"/>
    <col min="12292" max="12292" width="17.44140625" style="69" customWidth="1"/>
    <col min="12293" max="12293" width="16.109375" style="69" customWidth="1"/>
    <col min="12294" max="12544" width="9.44140625" style="69"/>
    <col min="12545" max="12545" width="10.6640625" style="69" customWidth="1"/>
    <col min="12546" max="12546" width="35.44140625" style="69" customWidth="1"/>
    <col min="12547" max="12547" width="17.88671875" style="69" customWidth="1"/>
    <col min="12548" max="12548" width="17.44140625" style="69" customWidth="1"/>
    <col min="12549" max="12549" width="16.109375" style="69" customWidth="1"/>
    <col min="12550" max="12800" width="9.44140625" style="69"/>
    <col min="12801" max="12801" width="10.6640625" style="69" customWidth="1"/>
    <col min="12802" max="12802" width="35.44140625" style="69" customWidth="1"/>
    <col min="12803" max="12803" width="17.88671875" style="69" customWidth="1"/>
    <col min="12804" max="12804" width="17.44140625" style="69" customWidth="1"/>
    <col min="12805" max="12805" width="16.109375" style="69" customWidth="1"/>
    <col min="12806" max="13056" width="9.44140625" style="69"/>
    <col min="13057" max="13057" width="10.6640625" style="69" customWidth="1"/>
    <col min="13058" max="13058" width="35.44140625" style="69" customWidth="1"/>
    <col min="13059" max="13059" width="17.88671875" style="69" customWidth="1"/>
    <col min="13060" max="13060" width="17.44140625" style="69" customWidth="1"/>
    <col min="13061" max="13061" width="16.109375" style="69" customWidth="1"/>
    <col min="13062" max="13312" width="9.44140625" style="69"/>
    <col min="13313" max="13313" width="10.6640625" style="69" customWidth="1"/>
    <col min="13314" max="13314" width="35.44140625" style="69" customWidth="1"/>
    <col min="13315" max="13315" width="17.88671875" style="69" customWidth="1"/>
    <col min="13316" max="13316" width="17.44140625" style="69" customWidth="1"/>
    <col min="13317" max="13317" width="16.109375" style="69" customWidth="1"/>
    <col min="13318" max="13568" width="9.44140625" style="69"/>
    <col min="13569" max="13569" width="10.6640625" style="69" customWidth="1"/>
    <col min="13570" max="13570" width="35.44140625" style="69" customWidth="1"/>
    <col min="13571" max="13571" width="17.88671875" style="69" customWidth="1"/>
    <col min="13572" max="13572" width="17.44140625" style="69" customWidth="1"/>
    <col min="13573" max="13573" width="16.109375" style="69" customWidth="1"/>
    <col min="13574" max="13824" width="9.44140625" style="69"/>
    <col min="13825" max="13825" width="10.6640625" style="69" customWidth="1"/>
    <col min="13826" max="13826" width="35.44140625" style="69" customWidth="1"/>
    <col min="13827" max="13827" width="17.88671875" style="69" customWidth="1"/>
    <col min="13828" max="13828" width="17.44140625" style="69" customWidth="1"/>
    <col min="13829" max="13829" width="16.109375" style="69" customWidth="1"/>
    <col min="13830" max="14080" width="9.44140625" style="69"/>
    <col min="14081" max="14081" width="10.6640625" style="69" customWidth="1"/>
    <col min="14082" max="14082" width="35.44140625" style="69" customWidth="1"/>
    <col min="14083" max="14083" width="17.88671875" style="69" customWidth="1"/>
    <col min="14084" max="14084" width="17.44140625" style="69" customWidth="1"/>
    <col min="14085" max="14085" width="16.109375" style="69" customWidth="1"/>
    <col min="14086" max="14336" width="9.44140625" style="69"/>
    <col min="14337" max="14337" width="10.6640625" style="69" customWidth="1"/>
    <col min="14338" max="14338" width="35.44140625" style="69" customWidth="1"/>
    <col min="14339" max="14339" width="17.88671875" style="69" customWidth="1"/>
    <col min="14340" max="14340" width="17.44140625" style="69" customWidth="1"/>
    <col min="14341" max="14341" width="16.109375" style="69" customWidth="1"/>
    <col min="14342" max="14592" width="9.44140625" style="69"/>
    <col min="14593" max="14593" width="10.6640625" style="69" customWidth="1"/>
    <col min="14594" max="14594" width="35.44140625" style="69" customWidth="1"/>
    <col min="14595" max="14595" width="17.88671875" style="69" customWidth="1"/>
    <col min="14596" max="14596" width="17.44140625" style="69" customWidth="1"/>
    <col min="14597" max="14597" width="16.109375" style="69" customWidth="1"/>
    <col min="14598" max="14848" width="9.44140625" style="69"/>
    <col min="14849" max="14849" width="10.6640625" style="69" customWidth="1"/>
    <col min="14850" max="14850" width="35.44140625" style="69" customWidth="1"/>
    <col min="14851" max="14851" width="17.88671875" style="69" customWidth="1"/>
    <col min="14852" max="14852" width="17.44140625" style="69" customWidth="1"/>
    <col min="14853" max="14853" width="16.109375" style="69" customWidth="1"/>
    <col min="14854" max="15104" width="9.44140625" style="69"/>
    <col min="15105" max="15105" width="10.6640625" style="69" customWidth="1"/>
    <col min="15106" max="15106" width="35.44140625" style="69" customWidth="1"/>
    <col min="15107" max="15107" width="17.88671875" style="69" customWidth="1"/>
    <col min="15108" max="15108" width="17.44140625" style="69" customWidth="1"/>
    <col min="15109" max="15109" width="16.109375" style="69" customWidth="1"/>
    <col min="15110" max="15360" width="9.44140625" style="69"/>
    <col min="15361" max="15361" width="10.6640625" style="69" customWidth="1"/>
    <col min="15362" max="15362" width="35.44140625" style="69" customWidth="1"/>
    <col min="15363" max="15363" width="17.88671875" style="69" customWidth="1"/>
    <col min="15364" max="15364" width="17.44140625" style="69" customWidth="1"/>
    <col min="15365" max="15365" width="16.109375" style="69" customWidth="1"/>
    <col min="15366" max="15616" width="9.44140625" style="69"/>
    <col min="15617" max="15617" width="10.6640625" style="69" customWidth="1"/>
    <col min="15618" max="15618" width="35.44140625" style="69" customWidth="1"/>
    <col min="15619" max="15619" width="17.88671875" style="69" customWidth="1"/>
    <col min="15620" max="15620" width="17.44140625" style="69" customWidth="1"/>
    <col min="15621" max="15621" width="16.109375" style="69" customWidth="1"/>
    <col min="15622" max="15872" width="9.44140625" style="69"/>
    <col min="15873" max="15873" width="10.6640625" style="69" customWidth="1"/>
    <col min="15874" max="15874" width="35.44140625" style="69" customWidth="1"/>
    <col min="15875" max="15875" width="17.88671875" style="69" customWidth="1"/>
    <col min="15876" max="15876" width="17.44140625" style="69" customWidth="1"/>
    <col min="15877" max="15877" width="16.109375" style="69" customWidth="1"/>
    <col min="15878" max="16128" width="9.44140625" style="69"/>
    <col min="16129" max="16129" width="10.6640625" style="69" customWidth="1"/>
    <col min="16130" max="16130" width="35.44140625" style="69" customWidth="1"/>
    <col min="16131" max="16131" width="17.88671875" style="69" customWidth="1"/>
    <col min="16132" max="16132" width="17.44140625" style="69" customWidth="1"/>
    <col min="16133" max="16133" width="16.109375" style="69" customWidth="1"/>
    <col min="16134" max="16384" width="9.44140625" style="69"/>
  </cols>
  <sheetData>
    <row r="1" spans="1:8">
      <c r="C1" s="37"/>
      <c r="D1" s="31"/>
      <c r="E1" s="31"/>
      <c r="F1" s="31"/>
    </row>
    <row r="2" spans="1:8">
      <c r="C2" s="37"/>
      <c r="D2" s="31"/>
      <c r="E2" s="31"/>
      <c r="F2" s="31"/>
    </row>
    <row r="3" spans="1:8" ht="28.95" customHeight="1">
      <c r="C3" s="238"/>
      <c r="D3" s="238"/>
      <c r="E3" s="238"/>
      <c r="F3" s="90"/>
    </row>
    <row r="4" spans="1:8" ht="18.600000000000001" customHeight="1">
      <c r="C4" s="265"/>
      <c r="D4" s="265"/>
      <c r="E4" s="265"/>
      <c r="F4" s="265"/>
    </row>
    <row r="7" spans="1:8" ht="68.400000000000006" customHeight="1">
      <c r="A7" s="266" t="s">
        <v>546</v>
      </c>
      <c r="B7" s="266"/>
      <c r="C7" s="266"/>
      <c r="D7" s="266"/>
      <c r="E7" s="266"/>
      <c r="F7" s="70"/>
      <c r="G7" s="70"/>
      <c r="H7" s="70"/>
    </row>
    <row r="8" spans="1:8">
      <c r="A8" s="70"/>
      <c r="B8" s="70"/>
      <c r="C8" s="70"/>
      <c r="D8" s="71"/>
      <c r="E8" s="71"/>
      <c r="F8" s="70"/>
      <c r="G8" s="70"/>
      <c r="H8" s="70"/>
    </row>
    <row r="9" spans="1:8">
      <c r="A9" s="70"/>
      <c r="B9" s="70"/>
      <c r="D9" s="71"/>
      <c r="E9" s="72" t="s">
        <v>518</v>
      </c>
      <c r="F9" s="70"/>
      <c r="G9" s="70"/>
      <c r="H9" s="70"/>
    </row>
    <row r="10" spans="1:8" ht="34.950000000000003" customHeight="1">
      <c r="A10" s="274" t="s">
        <v>519</v>
      </c>
      <c r="B10" s="275" t="s">
        <v>520</v>
      </c>
      <c r="C10" s="275" t="s">
        <v>543</v>
      </c>
      <c r="D10" s="275"/>
      <c r="E10" s="275"/>
      <c r="F10" s="70"/>
      <c r="G10" s="70"/>
      <c r="H10" s="70"/>
    </row>
    <row r="11" spans="1:8" ht="17.399999999999999" customHeight="1">
      <c r="A11" s="274"/>
      <c r="B11" s="275"/>
      <c r="C11" s="73" t="s">
        <v>522</v>
      </c>
      <c r="D11" s="74" t="s">
        <v>476</v>
      </c>
      <c r="E11" s="75" t="s">
        <v>475</v>
      </c>
      <c r="F11" s="70"/>
      <c r="G11" s="70"/>
      <c r="H11" s="70"/>
    </row>
    <row r="12" spans="1:8" ht="18">
      <c r="A12" s="76">
        <v>1</v>
      </c>
      <c r="B12" s="77" t="s">
        <v>525</v>
      </c>
      <c r="C12" s="91">
        <v>352.7</v>
      </c>
      <c r="D12" s="79">
        <v>87.9</v>
      </c>
      <c r="E12" s="92">
        <f>D12/C12</f>
        <v>0.24922030053870148</v>
      </c>
      <c r="F12" s="70"/>
      <c r="G12" s="70"/>
      <c r="H12" s="70"/>
    </row>
    <row r="13" spans="1:8" ht="18">
      <c r="A13" s="76">
        <v>2</v>
      </c>
      <c r="B13" s="77" t="s">
        <v>527</v>
      </c>
      <c r="C13" s="91">
        <v>481.4</v>
      </c>
      <c r="D13" s="79">
        <v>224.3</v>
      </c>
      <c r="E13" s="92">
        <f t="shared" ref="E13:E23" si="0">D13/C13</f>
        <v>0.46593269630245121</v>
      </c>
      <c r="F13" s="70"/>
      <c r="G13" s="70"/>
      <c r="H13" s="70"/>
    </row>
    <row r="14" spans="1:8" ht="18">
      <c r="A14" s="76">
        <v>3</v>
      </c>
      <c r="B14" s="77" t="s">
        <v>528</v>
      </c>
      <c r="C14" s="91">
        <v>397.8</v>
      </c>
      <c r="D14" s="79">
        <v>232.3</v>
      </c>
      <c r="E14" s="92">
        <f t="shared" si="0"/>
        <v>0.58396178984414282</v>
      </c>
      <c r="F14" s="70"/>
      <c r="G14" s="70"/>
      <c r="H14" s="70"/>
    </row>
    <row r="15" spans="1:8" ht="18">
      <c r="A15" s="76">
        <v>4</v>
      </c>
      <c r="B15" s="77" t="s">
        <v>531</v>
      </c>
      <c r="C15" s="91">
        <v>194.6</v>
      </c>
      <c r="D15" s="79">
        <v>48.6</v>
      </c>
      <c r="E15" s="92">
        <f t="shared" si="0"/>
        <v>0.24974306269270299</v>
      </c>
      <c r="F15" s="70"/>
      <c r="G15" s="70"/>
      <c r="H15" s="70"/>
    </row>
    <row r="16" spans="1:8" ht="18">
      <c r="A16" s="76">
        <v>5</v>
      </c>
      <c r="B16" s="77" t="s">
        <v>532</v>
      </c>
      <c r="C16" s="91">
        <v>207.7</v>
      </c>
      <c r="D16" s="79">
        <v>51.9</v>
      </c>
      <c r="E16" s="92">
        <f t="shared" si="0"/>
        <v>0.2498796340876264</v>
      </c>
      <c r="F16" s="70"/>
      <c r="G16" s="70"/>
      <c r="H16" s="70"/>
    </row>
    <row r="17" spans="1:9" ht="18">
      <c r="A17" s="76">
        <v>6</v>
      </c>
      <c r="B17" s="77" t="s">
        <v>533</v>
      </c>
      <c r="C17" s="91">
        <v>455.2</v>
      </c>
      <c r="D17" s="79">
        <v>152</v>
      </c>
      <c r="E17" s="92">
        <f t="shared" si="0"/>
        <v>0.33391915641476277</v>
      </c>
      <c r="F17" s="70"/>
      <c r="G17" s="70"/>
      <c r="H17" s="70"/>
    </row>
    <row r="18" spans="1:9" ht="18">
      <c r="A18" s="76">
        <v>7</v>
      </c>
      <c r="B18" s="77" t="s">
        <v>534</v>
      </c>
      <c r="C18" s="91">
        <v>298.3</v>
      </c>
      <c r="D18" s="79">
        <v>74.400000000000006</v>
      </c>
      <c r="E18" s="92">
        <f t="shared" si="0"/>
        <v>0.24941334227287967</v>
      </c>
      <c r="F18" s="70"/>
      <c r="G18" s="70"/>
      <c r="H18" s="70"/>
    </row>
    <row r="19" spans="1:9" ht="18">
      <c r="A19" s="76">
        <v>8</v>
      </c>
      <c r="B19" s="77" t="s">
        <v>536</v>
      </c>
      <c r="C19" s="91">
        <v>397.8</v>
      </c>
      <c r="D19" s="79">
        <v>99.6</v>
      </c>
      <c r="E19" s="92">
        <f t="shared" si="0"/>
        <v>0.25037707390648567</v>
      </c>
      <c r="F19" s="70"/>
      <c r="G19" s="70"/>
      <c r="H19" s="70"/>
    </row>
    <row r="20" spans="1:9" ht="18">
      <c r="A20" s="76">
        <v>9</v>
      </c>
      <c r="B20" s="77" t="s">
        <v>537</v>
      </c>
      <c r="C20" s="91">
        <v>445.2</v>
      </c>
      <c r="D20" s="79">
        <v>111.3</v>
      </c>
      <c r="E20" s="92">
        <f t="shared" si="0"/>
        <v>0.25</v>
      </c>
      <c r="F20" s="70"/>
      <c r="G20" s="70"/>
      <c r="H20" s="70"/>
    </row>
    <row r="21" spans="1:9" ht="18">
      <c r="A21" s="76">
        <v>10</v>
      </c>
      <c r="B21" s="77" t="s">
        <v>538</v>
      </c>
      <c r="C21" s="91">
        <v>625.6</v>
      </c>
      <c r="D21" s="79">
        <v>156.30000000000001</v>
      </c>
      <c r="E21" s="92">
        <f t="shared" si="0"/>
        <v>0.24984015345268543</v>
      </c>
      <c r="F21" s="70"/>
      <c r="G21" s="70"/>
      <c r="H21" s="70"/>
    </row>
    <row r="22" spans="1:9" ht="18">
      <c r="A22" s="76">
        <v>11</v>
      </c>
      <c r="B22" s="77" t="s">
        <v>539</v>
      </c>
      <c r="C22" s="91">
        <v>294.8</v>
      </c>
      <c r="D22" s="79">
        <v>73.5</v>
      </c>
      <c r="E22" s="92">
        <f t="shared" si="0"/>
        <v>0.24932157394843962</v>
      </c>
    </row>
    <row r="23" spans="1:9" ht="19.5" customHeight="1">
      <c r="A23" s="76">
        <v>12</v>
      </c>
      <c r="B23" s="77" t="s">
        <v>540</v>
      </c>
      <c r="C23" s="91">
        <v>479.6</v>
      </c>
      <c r="D23" s="79">
        <v>345.6</v>
      </c>
      <c r="E23" s="92">
        <f t="shared" si="0"/>
        <v>0.72060050041701418</v>
      </c>
    </row>
    <row r="24" spans="1:9" ht="19.5" customHeight="1">
      <c r="A24" s="76"/>
      <c r="B24" s="77" t="s">
        <v>545</v>
      </c>
      <c r="C24" s="91">
        <v>12000</v>
      </c>
      <c r="D24" s="79"/>
      <c r="E24" s="92"/>
    </row>
    <row r="25" spans="1:9" ht="18">
      <c r="A25" s="82" t="s">
        <v>541</v>
      </c>
      <c r="B25" s="83" t="s">
        <v>542</v>
      </c>
      <c r="C25" s="84">
        <f>SUM(C12:C24)</f>
        <v>16630.7</v>
      </c>
      <c r="D25" s="84">
        <f>SUM(D12:D24)</f>
        <v>1657.6999999999998</v>
      </c>
      <c r="E25" s="93">
        <f>D25/C25</f>
        <v>9.9677103188681157E-2</v>
      </c>
    </row>
    <row r="26" spans="1:9">
      <c r="A26" s="85"/>
      <c r="B26" s="85"/>
      <c r="C26" s="85"/>
    </row>
    <row r="27" spans="1:9">
      <c r="A27" s="85"/>
      <c r="B27" s="85"/>
      <c r="C27" s="85"/>
    </row>
    <row r="28" spans="1:9">
      <c r="A28" s="85"/>
      <c r="B28" s="85"/>
      <c r="C28" s="85"/>
    </row>
    <row r="29" spans="1:9" s="87" customFormat="1" ht="15.6">
      <c r="A29" s="87" t="s">
        <v>514</v>
      </c>
      <c r="B29" s="88"/>
      <c r="C29" s="88"/>
      <c r="D29" s="264" t="s">
        <v>508</v>
      </c>
      <c r="E29" s="264"/>
      <c r="G29" s="89"/>
      <c r="H29" s="89"/>
      <c r="I29" s="89"/>
    </row>
  </sheetData>
  <mergeCells count="7">
    <mergeCell ref="D29:E29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9" sqref="A19"/>
    </sheetView>
  </sheetViews>
  <sheetFormatPr defaultColWidth="9.109375" defaultRowHeight="14.4"/>
  <cols>
    <col min="1" max="1" width="87.6640625" style="97" customWidth="1"/>
    <col min="2" max="2" width="24" style="97" customWidth="1"/>
    <col min="3" max="3" width="9.109375" style="97" customWidth="1"/>
    <col min="4" max="16384" width="9.109375" style="97"/>
  </cols>
  <sheetData>
    <row r="1" spans="1:3">
      <c r="A1" s="96"/>
      <c r="B1" s="37"/>
      <c r="C1" s="31"/>
    </row>
    <row r="2" spans="1:3">
      <c r="A2" s="96"/>
      <c r="B2" s="37"/>
      <c r="C2" s="31"/>
    </row>
    <row r="3" spans="1:3" ht="33" customHeight="1">
      <c r="A3" s="96"/>
      <c r="B3" s="238"/>
      <c r="C3" s="238"/>
    </row>
    <row r="4" spans="1:3" ht="18" customHeight="1">
      <c r="A4" s="96"/>
      <c r="B4" s="37"/>
      <c r="C4" s="31"/>
    </row>
    <row r="5" spans="1:3">
      <c r="A5" s="96"/>
      <c r="B5" s="98"/>
    </row>
    <row r="6" spans="1:3">
      <c r="A6" s="96"/>
      <c r="B6" s="98"/>
    </row>
    <row r="7" spans="1:3">
      <c r="A7" s="96"/>
      <c r="B7" s="99"/>
    </row>
    <row r="8" spans="1:3" ht="40.5" customHeight="1">
      <c r="A8" s="278" t="s">
        <v>549</v>
      </c>
      <c r="B8" s="278"/>
      <c r="C8" s="278"/>
    </row>
    <row r="9" spans="1:3" ht="16.8">
      <c r="A9" s="100"/>
      <c r="B9" s="101"/>
    </row>
    <row r="10" spans="1:3" ht="15.6">
      <c r="A10" s="102"/>
      <c r="B10" s="103"/>
    </row>
    <row r="11" spans="1:3" ht="16.8">
      <c r="A11" s="104" t="s">
        <v>477</v>
      </c>
      <c r="B11" s="279" t="s">
        <v>547</v>
      </c>
      <c r="C11" s="279"/>
    </row>
    <row r="12" spans="1:3" ht="21.75" customHeight="1">
      <c r="A12" s="105" t="s">
        <v>548</v>
      </c>
      <c r="B12" s="276">
        <v>300</v>
      </c>
      <c r="C12" s="276"/>
    </row>
    <row r="13" spans="1:3" ht="39" customHeight="1">
      <c r="A13" s="105" t="s">
        <v>550</v>
      </c>
      <c r="B13" s="276">
        <v>0</v>
      </c>
      <c r="C13" s="276"/>
    </row>
    <row r="14" spans="1:3" ht="29.25" customHeight="1">
      <c r="A14" s="105" t="s">
        <v>551</v>
      </c>
      <c r="B14" s="276">
        <v>0</v>
      </c>
      <c r="C14" s="276"/>
    </row>
    <row r="15" spans="1:3" ht="35.1" customHeight="1">
      <c r="A15" s="105" t="s">
        <v>552</v>
      </c>
      <c r="B15" s="276">
        <v>300</v>
      </c>
      <c r="C15" s="276"/>
    </row>
    <row r="16" spans="1:3" ht="18">
      <c r="A16" s="106"/>
      <c r="B16" s="107"/>
      <c r="C16" s="108"/>
    </row>
    <row r="17" spans="1:4" ht="18">
      <c r="A17" s="106"/>
      <c r="B17" s="107"/>
      <c r="C17" s="108"/>
    </row>
    <row r="18" spans="1:4" ht="18">
      <c r="A18" s="108"/>
      <c r="B18" s="108"/>
      <c r="C18" s="108"/>
    </row>
    <row r="19" spans="1:4" s="111" customFormat="1" ht="18">
      <c r="A19" s="109" t="s">
        <v>514</v>
      </c>
      <c r="B19" s="277" t="s">
        <v>508</v>
      </c>
      <c r="C19" s="277"/>
      <c r="D19" s="110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E35"/>
  <sheetViews>
    <sheetView workbookViewId="0">
      <selection sqref="A1:XFD1048576"/>
    </sheetView>
  </sheetViews>
  <sheetFormatPr defaultColWidth="9.109375" defaultRowHeight="13.2"/>
  <cols>
    <col min="1" max="1" width="59.33203125" style="185" customWidth="1"/>
    <col min="2" max="2" width="25.109375" style="185" customWidth="1"/>
    <col min="3" max="3" width="14.5546875" style="185" customWidth="1"/>
    <col min="4" max="4" width="12.88671875" style="185" customWidth="1"/>
    <col min="5" max="5" width="12.44140625" style="185" customWidth="1"/>
    <col min="6" max="6" width="1.44140625" style="185" customWidth="1"/>
    <col min="7" max="256" width="9.109375" style="185"/>
    <col min="257" max="257" width="59.33203125" style="185" customWidth="1"/>
    <col min="258" max="258" width="25.109375" style="185" customWidth="1"/>
    <col min="259" max="259" width="10.109375" style="185" customWidth="1"/>
    <col min="260" max="260" width="10.5546875" style="185" customWidth="1"/>
    <col min="261" max="261" width="10.88671875" style="185" customWidth="1"/>
    <col min="262" max="262" width="1.44140625" style="185" customWidth="1"/>
    <col min="263" max="512" width="9.109375" style="185"/>
    <col min="513" max="513" width="59.33203125" style="185" customWidth="1"/>
    <col min="514" max="514" width="25.109375" style="185" customWidth="1"/>
    <col min="515" max="515" width="10.109375" style="185" customWidth="1"/>
    <col min="516" max="516" width="10.5546875" style="185" customWidth="1"/>
    <col min="517" max="517" width="10.88671875" style="185" customWidth="1"/>
    <col min="518" max="518" width="1.44140625" style="185" customWidth="1"/>
    <col min="519" max="768" width="9.109375" style="185"/>
    <col min="769" max="769" width="59.33203125" style="185" customWidth="1"/>
    <col min="770" max="770" width="25.109375" style="185" customWidth="1"/>
    <col min="771" max="771" width="10.109375" style="185" customWidth="1"/>
    <col min="772" max="772" width="10.5546875" style="185" customWidth="1"/>
    <col min="773" max="773" width="10.88671875" style="185" customWidth="1"/>
    <col min="774" max="774" width="1.44140625" style="185" customWidth="1"/>
    <col min="775" max="1024" width="9.109375" style="185"/>
    <col min="1025" max="1025" width="59.33203125" style="185" customWidth="1"/>
    <col min="1026" max="1026" width="25.109375" style="185" customWidth="1"/>
    <col min="1027" max="1027" width="10.109375" style="185" customWidth="1"/>
    <col min="1028" max="1028" width="10.5546875" style="185" customWidth="1"/>
    <col min="1029" max="1029" width="10.88671875" style="185" customWidth="1"/>
    <col min="1030" max="1030" width="1.44140625" style="185" customWidth="1"/>
    <col min="1031" max="1280" width="9.109375" style="185"/>
    <col min="1281" max="1281" width="59.33203125" style="185" customWidth="1"/>
    <col min="1282" max="1282" width="25.109375" style="185" customWidth="1"/>
    <col min="1283" max="1283" width="10.109375" style="185" customWidth="1"/>
    <col min="1284" max="1284" width="10.5546875" style="185" customWidth="1"/>
    <col min="1285" max="1285" width="10.88671875" style="185" customWidth="1"/>
    <col min="1286" max="1286" width="1.44140625" style="185" customWidth="1"/>
    <col min="1287" max="1536" width="9.109375" style="185"/>
    <col min="1537" max="1537" width="59.33203125" style="185" customWidth="1"/>
    <col min="1538" max="1538" width="25.109375" style="185" customWidth="1"/>
    <col min="1539" max="1539" width="10.109375" style="185" customWidth="1"/>
    <col min="1540" max="1540" width="10.5546875" style="185" customWidth="1"/>
    <col min="1541" max="1541" width="10.88671875" style="185" customWidth="1"/>
    <col min="1542" max="1542" width="1.44140625" style="185" customWidth="1"/>
    <col min="1543" max="1792" width="9.109375" style="185"/>
    <col min="1793" max="1793" width="59.33203125" style="185" customWidth="1"/>
    <col min="1794" max="1794" width="25.109375" style="185" customWidth="1"/>
    <col min="1795" max="1795" width="10.109375" style="185" customWidth="1"/>
    <col min="1796" max="1796" width="10.5546875" style="185" customWidth="1"/>
    <col min="1797" max="1797" width="10.88671875" style="185" customWidth="1"/>
    <col min="1798" max="1798" width="1.44140625" style="185" customWidth="1"/>
    <col min="1799" max="2048" width="9.109375" style="185"/>
    <col min="2049" max="2049" width="59.33203125" style="185" customWidth="1"/>
    <col min="2050" max="2050" width="25.109375" style="185" customWidth="1"/>
    <col min="2051" max="2051" width="10.109375" style="185" customWidth="1"/>
    <col min="2052" max="2052" width="10.5546875" style="185" customWidth="1"/>
    <col min="2053" max="2053" width="10.88671875" style="185" customWidth="1"/>
    <col min="2054" max="2054" width="1.44140625" style="185" customWidth="1"/>
    <col min="2055" max="2304" width="9.109375" style="185"/>
    <col min="2305" max="2305" width="59.33203125" style="185" customWidth="1"/>
    <col min="2306" max="2306" width="25.109375" style="185" customWidth="1"/>
    <col min="2307" max="2307" width="10.109375" style="185" customWidth="1"/>
    <col min="2308" max="2308" width="10.5546875" style="185" customWidth="1"/>
    <col min="2309" max="2309" width="10.88671875" style="185" customWidth="1"/>
    <col min="2310" max="2310" width="1.44140625" style="185" customWidth="1"/>
    <col min="2311" max="2560" width="9.109375" style="185"/>
    <col min="2561" max="2561" width="59.33203125" style="185" customWidth="1"/>
    <col min="2562" max="2562" width="25.109375" style="185" customWidth="1"/>
    <col min="2563" max="2563" width="10.109375" style="185" customWidth="1"/>
    <col min="2564" max="2564" width="10.5546875" style="185" customWidth="1"/>
    <col min="2565" max="2565" width="10.88671875" style="185" customWidth="1"/>
    <col min="2566" max="2566" width="1.44140625" style="185" customWidth="1"/>
    <col min="2567" max="2816" width="9.109375" style="185"/>
    <col min="2817" max="2817" width="59.33203125" style="185" customWidth="1"/>
    <col min="2818" max="2818" width="25.109375" style="185" customWidth="1"/>
    <col min="2819" max="2819" width="10.109375" style="185" customWidth="1"/>
    <col min="2820" max="2820" width="10.5546875" style="185" customWidth="1"/>
    <col min="2821" max="2821" width="10.88671875" style="185" customWidth="1"/>
    <col min="2822" max="2822" width="1.44140625" style="185" customWidth="1"/>
    <col min="2823" max="3072" width="9.109375" style="185"/>
    <col min="3073" max="3073" width="59.33203125" style="185" customWidth="1"/>
    <col min="3074" max="3074" width="25.109375" style="185" customWidth="1"/>
    <col min="3075" max="3075" width="10.109375" style="185" customWidth="1"/>
    <col min="3076" max="3076" width="10.5546875" style="185" customWidth="1"/>
    <col min="3077" max="3077" width="10.88671875" style="185" customWidth="1"/>
    <col min="3078" max="3078" width="1.44140625" style="185" customWidth="1"/>
    <col min="3079" max="3328" width="9.109375" style="185"/>
    <col min="3329" max="3329" width="59.33203125" style="185" customWidth="1"/>
    <col min="3330" max="3330" width="25.109375" style="185" customWidth="1"/>
    <col min="3331" max="3331" width="10.109375" style="185" customWidth="1"/>
    <col min="3332" max="3332" width="10.5546875" style="185" customWidth="1"/>
    <col min="3333" max="3333" width="10.88671875" style="185" customWidth="1"/>
    <col min="3334" max="3334" width="1.44140625" style="185" customWidth="1"/>
    <col min="3335" max="3584" width="9.109375" style="185"/>
    <col min="3585" max="3585" width="59.33203125" style="185" customWidth="1"/>
    <col min="3586" max="3586" width="25.109375" style="185" customWidth="1"/>
    <col min="3587" max="3587" width="10.109375" style="185" customWidth="1"/>
    <col min="3588" max="3588" width="10.5546875" style="185" customWidth="1"/>
    <col min="3589" max="3589" width="10.88671875" style="185" customWidth="1"/>
    <col min="3590" max="3590" width="1.44140625" style="185" customWidth="1"/>
    <col min="3591" max="3840" width="9.109375" style="185"/>
    <col min="3841" max="3841" width="59.33203125" style="185" customWidth="1"/>
    <col min="3842" max="3842" width="25.109375" style="185" customWidth="1"/>
    <col min="3843" max="3843" width="10.109375" style="185" customWidth="1"/>
    <col min="3844" max="3844" width="10.5546875" style="185" customWidth="1"/>
    <col min="3845" max="3845" width="10.88671875" style="185" customWidth="1"/>
    <col min="3846" max="3846" width="1.44140625" style="185" customWidth="1"/>
    <col min="3847" max="4096" width="9.109375" style="185"/>
    <col min="4097" max="4097" width="59.33203125" style="185" customWidth="1"/>
    <col min="4098" max="4098" width="25.109375" style="185" customWidth="1"/>
    <col min="4099" max="4099" width="10.109375" style="185" customWidth="1"/>
    <col min="4100" max="4100" width="10.5546875" style="185" customWidth="1"/>
    <col min="4101" max="4101" width="10.88671875" style="185" customWidth="1"/>
    <col min="4102" max="4102" width="1.44140625" style="185" customWidth="1"/>
    <col min="4103" max="4352" width="9.109375" style="185"/>
    <col min="4353" max="4353" width="59.33203125" style="185" customWidth="1"/>
    <col min="4354" max="4354" width="25.109375" style="185" customWidth="1"/>
    <col min="4355" max="4355" width="10.109375" style="185" customWidth="1"/>
    <col min="4356" max="4356" width="10.5546875" style="185" customWidth="1"/>
    <col min="4357" max="4357" width="10.88671875" style="185" customWidth="1"/>
    <col min="4358" max="4358" width="1.44140625" style="185" customWidth="1"/>
    <col min="4359" max="4608" width="9.109375" style="185"/>
    <col min="4609" max="4609" width="59.33203125" style="185" customWidth="1"/>
    <col min="4610" max="4610" width="25.109375" style="185" customWidth="1"/>
    <col min="4611" max="4611" width="10.109375" style="185" customWidth="1"/>
    <col min="4612" max="4612" width="10.5546875" style="185" customWidth="1"/>
    <col min="4613" max="4613" width="10.88671875" style="185" customWidth="1"/>
    <col min="4614" max="4614" width="1.44140625" style="185" customWidth="1"/>
    <col min="4615" max="4864" width="9.109375" style="185"/>
    <col min="4865" max="4865" width="59.33203125" style="185" customWidth="1"/>
    <col min="4866" max="4866" width="25.109375" style="185" customWidth="1"/>
    <col min="4867" max="4867" width="10.109375" style="185" customWidth="1"/>
    <col min="4868" max="4868" width="10.5546875" style="185" customWidth="1"/>
    <col min="4869" max="4869" width="10.88671875" style="185" customWidth="1"/>
    <col min="4870" max="4870" width="1.44140625" style="185" customWidth="1"/>
    <col min="4871" max="5120" width="9.109375" style="185"/>
    <col min="5121" max="5121" width="59.33203125" style="185" customWidth="1"/>
    <col min="5122" max="5122" width="25.109375" style="185" customWidth="1"/>
    <col min="5123" max="5123" width="10.109375" style="185" customWidth="1"/>
    <col min="5124" max="5124" width="10.5546875" style="185" customWidth="1"/>
    <col min="5125" max="5125" width="10.88671875" style="185" customWidth="1"/>
    <col min="5126" max="5126" width="1.44140625" style="185" customWidth="1"/>
    <col min="5127" max="5376" width="9.109375" style="185"/>
    <col min="5377" max="5377" width="59.33203125" style="185" customWidth="1"/>
    <col min="5378" max="5378" width="25.109375" style="185" customWidth="1"/>
    <col min="5379" max="5379" width="10.109375" style="185" customWidth="1"/>
    <col min="5380" max="5380" width="10.5546875" style="185" customWidth="1"/>
    <col min="5381" max="5381" width="10.88671875" style="185" customWidth="1"/>
    <col min="5382" max="5382" width="1.44140625" style="185" customWidth="1"/>
    <col min="5383" max="5632" width="9.109375" style="185"/>
    <col min="5633" max="5633" width="59.33203125" style="185" customWidth="1"/>
    <col min="5634" max="5634" width="25.109375" style="185" customWidth="1"/>
    <col min="5635" max="5635" width="10.109375" style="185" customWidth="1"/>
    <col min="5636" max="5636" width="10.5546875" style="185" customWidth="1"/>
    <col min="5637" max="5637" width="10.88671875" style="185" customWidth="1"/>
    <col min="5638" max="5638" width="1.44140625" style="185" customWidth="1"/>
    <col min="5639" max="5888" width="9.109375" style="185"/>
    <col min="5889" max="5889" width="59.33203125" style="185" customWidth="1"/>
    <col min="5890" max="5890" width="25.109375" style="185" customWidth="1"/>
    <col min="5891" max="5891" width="10.109375" style="185" customWidth="1"/>
    <col min="5892" max="5892" width="10.5546875" style="185" customWidth="1"/>
    <col min="5893" max="5893" width="10.88671875" style="185" customWidth="1"/>
    <col min="5894" max="5894" width="1.44140625" style="185" customWidth="1"/>
    <col min="5895" max="6144" width="9.109375" style="185"/>
    <col min="6145" max="6145" width="59.33203125" style="185" customWidth="1"/>
    <col min="6146" max="6146" width="25.109375" style="185" customWidth="1"/>
    <col min="6147" max="6147" width="10.109375" style="185" customWidth="1"/>
    <col min="6148" max="6148" width="10.5546875" style="185" customWidth="1"/>
    <col min="6149" max="6149" width="10.88671875" style="185" customWidth="1"/>
    <col min="6150" max="6150" width="1.44140625" style="185" customWidth="1"/>
    <col min="6151" max="6400" width="9.109375" style="185"/>
    <col min="6401" max="6401" width="59.33203125" style="185" customWidth="1"/>
    <col min="6402" max="6402" width="25.109375" style="185" customWidth="1"/>
    <col min="6403" max="6403" width="10.109375" style="185" customWidth="1"/>
    <col min="6404" max="6404" width="10.5546875" style="185" customWidth="1"/>
    <col min="6405" max="6405" width="10.88671875" style="185" customWidth="1"/>
    <col min="6406" max="6406" width="1.44140625" style="185" customWidth="1"/>
    <col min="6407" max="6656" width="9.109375" style="185"/>
    <col min="6657" max="6657" width="59.33203125" style="185" customWidth="1"/>
    <col min="6658" max="6658" width="25.109375" style="185" customWidth="1"/>
    <col min="6659" max="6659" width="10.109375" style="185" customWidth="1"/>
    <col min="6660" max="6660" width="10.5546875" style="185" customWidth="1"/>
    <col min="6661" max="6661" width="10.88671875" style="185" customWidth="1"/>
    <col min="6662" max="6662" width="1.44140625" style="185" customWidth="1"/>
    <col min="6663" max="6912" width="9.109375" style="185"/>
    <col min="6913" max="6913" width="59.33203125" style="185" customWidth="1"/>
    <col min="6914" max="6914" width="25.109375" style="185" customWidth="1"/>
    <col min="6915" max="6915" width="10.109375" style="185" customWidth="1"/>
    <col min="6916" max="6916" width="10.5546875" style="185" customWidth="1"/>
    <col min="6917" max="6917" width="10.88671875" style="185" customWidth="1"/>
    <col min="6918" max="6918" width="1.44140625" style="185" customWidth="1"/>
    <col min="6919" max="7168" width="9.109375" style="185"/>
    <col min="7169" max="7169" width="59.33203125" style="185" customWidth="1"/>
    <col min="7170" max="7170" width="25.109375" style="185" customWidth="1"/>
    <col min="7171" max="7171" width="10.109375" style="185" customWidth="1"/>
    <col min="7172" max="7172" width="10.5546875" style="185" customWidth="1"/>
    <col min="7173" max="7173" width="10.88671875" style="185" customWidth="1"/>
    <col min="7174" max="7174" width="1.44140625" style="185" customWidth="1"/>
    <col min="7175" max="7424" width="9.109375" style="185"/>
    <col min="7425" max="7425" width="59.33203125" style="185" customWidth="1"/>
    <col min="7426" max="7426" width="25.109375" style="185" customWidth="1"/>
    <col min="7427" max="7427" width="10.109375" style="185" customWidth="1"/>
    <col min="7428" max="7428" width="10.5546875" style="185" customWidth="1"/>
    <col min="7429" max="7429" width="10.88671875" style="185" customWidth="1"/>
    <col min="7430" max="7430" width="1.44140625" style="185" customWidth="1"/>
    <col min="7431" max="7680" width="9.109375" style="185"/>
    <col min="7681" max="7681" width="59.33203125" style="185" customWidth="1"/>
    <col min="7682" max="7682" width="25.109375" style="185" customWidth="1"/>
    <col min="7683" max="7683" width="10.109375" style="185" customWidth="1"/>
    <col min="7684" max="7684" width="10.5546875" style="185" customWidth="1"/>
    <col min="7685" max="7685" width="10.88671875" style="185" customWidth="1"/>
    <col min="7686" max="7686" width="1.44140625" style="185" customWidth="1"/>
    <col min="7687" max="7936" width="9.109375" style="185"/>
    <col min="7937" max="7937" width="59.33203125" style="185" customWidth="1"/>
    <col min="7938" max="7938" width="25.109375" style="185" customWidth="1"/>
    <col min="7939" max="7939" width="10.109375" style="185" customWidth="1"/>
    <col min="7940" max="7940" width="10.5546875" style="185" customWidth="1"/>
    <col min="7941" max="7941" width="10.88671875" style="185" customWidth="1"/>
    <col min="7942" max="7942" width="1.44140625" style="185" customWidth="1"/>
    <col min="7943" max="8192" width="9.109375" style="185"/>
    <col min="8193" max="8193" width="59.33203125" style="185" customWidth="1"/>
    <col min="8194" max="8194" width="25.109375" style="185" customWidth="1"/>
    <col min="8195" max="8195" width="10.109375" style="185" customWidth="1"/>
    <col min="8196" max="8196" width="10.5546875" style="185" customWidth="1"/>
    <col min="8197" max="8197" width="10.88671875" style="185" customWidth="1"/>
    <col min="8198" max="8198" width="1.44140625" style="185" customWidth="1"/>
    <col min="8199" max="8448" width="9.109375" style="185"/>
    <col min="8449" max="8449" width="59.33203125" style="185" customWidth="1"/>
    <col min="8450" max="8450" width="25.109375" style="185" customWidth="1"/>
    <col min="8451" max="8451" width="10.109375" style="185" customWidth="1"/>
    <col min="8452" max="8452" width="10.5546875" style="185" customWidth="1"/>
    <col min="8453" max="8453" width="10.88671875" style="185" customWidth="1"/>
    <col min="8454" max="8454" width="1.44140625" style="185" customWidth="1"/>
    <col min="8455" max="8704" width="9.109375" style="185"/>
    <col min="8705" max="8705" width="59.33203125" style="185" customWidth="1"/>
    <col min="8706" max="8706" width="25.109375" style="185" customWidth="1"/>
    <col min="8707" max="8707" width="10.109375" style="185" customWidth="1"/>
    <col min="8708" max="8708" width="10.5546875" style="185" customWidth="1"/>
    <col min="8709" max="8709" width="10.88671875" style="185" customWidth="1"/>
    <col min="8710" max="8710" width="1.44140625" style="185" customWidth="1"/>
    <col min="8711" max="8960" width="9.109375" style="185"/>
    <col min="8961" max="8961" width="59.33203125" style="185" customWidth="1"/>
    <col min="8962" max="8962" width="25.109375" style="185" customWidth="1"/>
    <col min="8963" max="8963" width="10.109375" style="185" customWidth="1"/>
    <col min="8964" max="8964" width="10.5546875" style="185" customWidth="1"/>
    <col min="8965" max="8965" width="10.88671875" style="185" customWidth="1"/>
    <col min="8966" max="8966" width="1.44140625" style="185" customWidth="1"/>
    <col min="8967" max="9216" width="9.109375" style="185"/>
    <col min="9217" max="9217" width="59.33203125" style="185" customWidth="1"/>
    <col min="9218" max="9218" width="25.109375" style="185" customWidth="1"/>
    <col min="9219" max="9219" width="10.109375" style="185" customWidth="1"/>
    <col min="9220" max="9220" width="10.5546875" style="185" customWidth="1"/>
    <col min="9221" max="9221" width="10.88671875" style="185" customWidth="1"/>
    <col min="9222" max="9222" width="1.44140625" style="185" customWidth="1"/>
    <col min="9223" max="9472" width="9.109375" style="185"/>
    <col min="9473" max="9473" width="59.33203125" style="185" customWidth="1"/>
    <col min="9474" max="9474" width="25.109375" style="185" customWidth="1"/>
    <col min="9475" max="9475" width="10.109375" style="185" customWidth="1"/>
    <col min="9476" max="9476" width="10.5546875" style="185" customWidth="1"/>
    <col min="9477" max="9477" width="10.88671875" style="185" customWidth="1"/>
    <col min="9478" max="9478" width="1.44140625" style="185" customWidth="1"/>
    <col min="9479" max="9728" width="9.109375" style="185"/>
    <col min="9729" max="9729" width="59.33203125" style="185" customWidth="1"/>
    <col min="9730" max="9730" width="25.109375" style="185" customWidth="1"/>
    <col min="9731" max="9731" width="10.109375" style="185" customWidth="1"/>
    <col min="9732" max="9732" width="10.5546875" style="185" customWidth="1"/>
    <col min="9733" max="9733" width="10.88671875" style="185" customWidth="1"/>
    <col min="9734" max="9734" width="1.44140625" style="185" customWidth="1"/>
    <col min="9735" max="9984" width="9.109375" style="185"/>
    <col min="9985" max="9985" width="59.33203125" style="185" customWidth="1"/>
    <col min="9986" max="9986" width="25.109375" style="185" customWidth="1"/>
    <col min="9987" max="9987" width="10.109375" style="185" customWidth="1"/>
    <col min="9988" max="9988" width="10.5546875" style="185" customWidth="1"/>
    <col min="9989" max="9989" width="10.88671875" style="185" customWidth="1"/>
    <col min="9990" max="9990" width="1.44140625" style="185" customWidth="1"/>
    <col min="9991" max="10240" width="9.109375" style="185"/>
    <col min="10241" max="10241" width="59.33203125" style="185" customWidth="1"/>
    <col min="10242" max="10242" width="25.109375" style="185" customWidth="1"/>
    <col min="10243" max="10243" width="10.109375" style="185" customWidth="1"/>
    <col min="10244" max="10244" width="10.5546875" style="185" customWidth="1"/>
    <col min="10245" max="10245" width="10.88671875" style="185" customWidth="1"/>
    <col min="10246" max="10246" width="1.44140625" style="185" customWidth="1"/>
    <col min="10247" max="10496" width="9.109375" style="185"/>
    <col min="10497" max="10497" width="59.33203125" style="185" customWidth="1"/>
    <col min="10498" max="10498" width="25.109375" style="185" customWidth="1"/>
    <col min="10499" max="10499" width="10.109375" style="185" customWidth="1"/>
    <col min="10500" max="10500" width="10.5546875" style="185" customWidth="1"/>
    <col min="10501" max="10501" width="10.88671875" style="185" customWidth="1"/>
    <col min="10502" max="10502" width="1.44140625" style="185" customWidth="1"/>
    <col min="10503" max="10752" width="9.109375" style="185"/>
    <col min="10753" max="10753" width="59.33203125" style="185" customWidth="1"/>
    <col min="10754" max="10754" width="25.109375" style="185" customWidth="1"/>
    <col min="10755" max="10755" width="10.109375" style="185" customWidth="1"/>
    <col min="10756" max="10756" width="10.5546875" style="185" customWidth="1"/>
    <col min="10757" max="10757" width="10.88671875" style="185" customWidth="1"/>
    <col min="10758" max="10758" width="1.44140625" style="185" customWidth="1"/>
    <col min="10759" max="11008" width="9.109375" style="185"/>
    <col min="11009" max="11009" width="59.33203125" style="185" customWidth="1"/>
    <col min="11010" max="11010" width="25.109375" style="185" customWidth="1"/>
    <col min="11011" max="11011" width="10.109375" style="185" customWidth="1"/>
    <col min="11012" max="11012" width="10.5546875" style="185" customWidth="1"/>
    <col min="11013" max="11013" width="10.88671875" style="185" customWidth="1"/>
    <col min="11014" max="11014" width="1.44140625" style="185" customWidth="1"/>
    <col min="11015" max="11264" width="9.109375" style="185"/>
    <col min="11265" max="11265" width="59.33203125" style="185" customWidth="1"/>
    <col min="11266" max="11266" width="25.109375" style="185" customWidth="1"/>
    <col min="11267" max="11267" width="10.109375" style="185" customWidth="1"/>
    <col min="11268" max="11268" width="10.5546875" style="185" customWidth="1"/>
    <col min="11269" max="11269" width="10.88671875" style="185" customWidth="1"/>
    <col min="11270" max="11270" width="1.44140625" style="185" customWidth="1"/>
    <col min="11271" max="11520" width="9.109375" style="185"/>
    <col min="11521" max="11521" width="59.33203125" style="185" customWidth="1"/>
    <col min="11522" max="11522" width="25.109375" style="185" customWidth="1"/>
    <col min="11523" max="11523" width="10.109375" style="185" customWidth="1"/>
    <col min="11524" max="11524" width="10.5546875" style="185" customWidth="1"/>
    <col min="11525" max="11525" width="10.88671875" style="185" customWidth="1"/>
    <col min="11526" max="11526" width="1.44140625" style="185" customWidth="1"/>
    <col min="11527" max="11776" width="9.109375" style="185"/>
    <col min="11777" max="11777" width="59.33203125" style="185" customWidth="1"/>
    <col min="11778" max="11778" width="25.109375" style="185" customWidth="1"/>
    <col min="11779" max="11779" width="10.109375" style="185" customWidth="1"/>
    <col min="11780" max="11780" width="10.5546875" style="185" customWidth="1"/>
    <col min="11781" max="11781" width="10.88671875" style="185" customWidth="1"/>
    <col min="11782" max="11782" width="1.44140625" style="185" customWidth="1"/>
    <col min="11783" max="12032" width="9.109375" style="185"/>
    <col min="12033" max="12033" width="59.33203125" style="185" customWidth="1"/>
    <col min="12034" max="12034" width="25.109375" style="185" customWidth="1"/>
    <col min="12035" max="12035" width="10.109375" style="185" customWidth="1"/>
    <col min="12036" max="12036" width="10.5546875" style="185" customWidth="1"/>
    <col min="12037" max="12037" width="10.88671875" style="185" customWidth="1"/>
    <col min="12038" max="12038" width="1.44140625" style="185" customWidth="1"/>
    <col min="12039" max="12288" width="9.109375" style="185"/>
    <col min="12289" max="12289" width="59.33203125" style="185" customWidth="1"/>
    <col min="12290" max="12290" width="25.109375" style="185" customWidth="1"/>
    <col min="12291" max="12291" width="10.109375" style="185" customWidth="1"/>
    <col min="12292" max="12292" width="10.5546875" style="185" customWidth="1"/>
    <col min="12293" max="12293" width="10.88671875" style="185" customWidth="1"/>
    <col min="12294" max="12294" width="1.44140625" style="185" customWidth="1"/>
    <col min="12295" max="12544" width="9.109375" style="185"/>
    <col min="12545" max="12545" width="59.33203125" style="185" customWidth="1"/>
    <col min="12546" max="12546" width="25.109375" style="185" customWidth="1"/>
    <col min="12547" max="12547" width="10.109375" style="185" customWidth="1"/>
    <col min="12548" max="12548" width="10.5546875" style="185" customWidth="1"/>
    <col min="12549" max="12549" width="10.88671875" style="185" customWidth="1"/>
    <col min="12550" max="12550" width="1.44140625" style="185" customWidth="1"/>
    <col min="12551" max="12800" width="9.109375" style="185"/>
    <col min="12801" max="12801" width="59.33203125" style="185" customWidth="1"/>
    <col min="12802" max="12802" width="25.109375" style="185" customWidth="1"/>
    <col min="12803" max="12803" width="10.109375" style="185" customWidth="1"/>
    <col min="12804" max="12804" width="10.5546875" style="185" customWidth="1"/>
    <col min="12805" max="12805" width="10.88671875" style="185" customWidth="1"/>
    <col min="12806" max="12806" width="1.44140625" style="185" customWidth="1"/>
    <col min="12807" max="13056" width="9.109375" style="185"/>
    <col min="13057" max="13057" width="59.33203125" style="185" customWidth="1"/>
    <col min="13058" max="13058" width="25.109375" style="185" customWidth="1"/>
    <col min="13059" max="13059" width="10.109375" style="185" customWidth="1"/>
    <col min="13060" max="13060" width="10.5546875" style="185" customWidth="1"/>
    <col min="13061" max="13061" width="10.88671875" style="185" customWidth="1"/>
    <col min="13062" max="13062" width="1.44140625" style="185" customWidth="1"/>
    <col min="13063" max="13312" width="9.109375" style="185"/>
    <col min="13313" max="13313" width="59.33203125" style="185" customWidth="1"/>
    <col min="13314" max="13314" width="25.109375" style="185" customWidth="1"/>
    <col min="13315" max="13315" width="10.109375" style="185" customWidth="1"/>
    <col min="13316" max="13316" width="10.5546875" style="185" customWidth="1"/>
    <col min="13317" max="13317" width="10.88671875" style="185" customWidth="1"/>
    <col min="13318" max="13318" width="1.44140625" style="185" customWidth="1"/>
    <col min="13319" max="13568" width="9.109375" style="185"/>
    <col min="13569" max="13569" width="59.33203125" style="185" customWidth="1"/>
    <col min="13570" max="13570" width="25.109375" style="185" customWidth="1"/>
    <col min="13571" max="13571" width="10.109375" style="185" customWidth="1"/>
    <col min="13572" max="13572" width="10.5546875" style="185" customWidth="1"/>
    <col min="13573" max="13573" width="10.88671875" style="185" customWidth="1"/>
    <col min="13574" max="13574" width="1.44140625" style="185" customWidth="1"/>
    <col min="13575" max="13824" width="9.109375" style="185"/>
    <col min="13825" max="13825" width="59.33203125" style="185" customWidth="1"/>
    <col min="13826" max="13826" width="25.109375" style="185" customWidth="1"/>
    <col min="13827" max="13827" width="10.109375" style="185" customWidth="1"/>
    <col min="13828" max="13828" width="10.5546875" style="185" customWidth="1"/>
    <col min="13829" max="13829" width="10.88671875" style="185" customWidth="1"/>
    <col min="13830" max="13830" width="1.44140625" style="185" customWidth="1"/>
    <col min="13831" max="14080" width="9.109375" style="185"/>
    <col min="14081" max="14081" width="59.33203125" style="185" customWidth="1"/>
    <col min="14082" max="14082" width="25.109375" style="185" customWidth="1"/>
    <col min="14083" max="14083" width="10.109375" style="185" customWidth="1"/>
    <col min="14084" max="14084" width="10.5546875" style="185" customWidth="1"/>
    <col min="14085" max="14085" width="10.88671875" style="185" customWidth="1"/>
    <col min="14086" max="14086" width="1.44140625" style="185" customWidth="1"/>
    <col min="14087" max="14336" width="9.109375" style="185"/>
    <col min="14337" max="14337" width="59.33203125" style="185" customWidth="1"/>
    <col min="14338" max="14338" width="25.109375" style="185" customWidth="1"/>
    <col min="14339" max="14339" width="10.109375" style="185" customWidth="1"/>
    <col min="14340" max="14340" width="10.5546875" style="185" customWidth="1"/>
    <col min="14341" max="14341" width="10.88671875" style="185" customWidth="1"/>
    <col min="14342" max="14342" width="1.44140625" style="185" customWidth="1"/>
    <col min="14343" max="14592" width="9.109375" style="185"/>
    <col min="14593" max="14593" width="59.33203125" style="185" customWidth="1"/>
    <col min="14594" max="14594" width="25.109375" style="185" customWidth="1"/>
    <col min="14595" max="14595" width="10.109375" style="185" customWidth="1"/>
    <col min="14596" max="14596" width="10.5546875" style="185" customWidth="1"/>
    <col min="14597" max="14597" width="10.88671875" style="185" customWidth="1"/>
    <col min="14598" max="14598" width="1.44140625" style="185" customWidth="1"/>
    <col min="14599" max="14848" width="9.109375" style="185"/>
    <col min="14849" max="14849" width="59.33203125" style="185" customWidth="1"/>
    <col min="14850" max="14850" width="25.109375" style="185" customWidth="1"/>
    <col min="14851" max="14851" width="10.109375" style="185" customWidth="1"/>
    <col min="14852" max="14852" width="10.5546875" style="185" customWidth="1"/>
    <col min="14853" max="14853" width="10.88671875" style="185" customWidth="1"/>
    <col min="14854" max="14854" width="1.44140625" style="185" customWidth="1"/>
    <col min="14855" max="15104" width="9.109375" style="185"/>
    <col min="15105" max="15105" width="59.33203125" style="185" customWidth="1"/>
    <col min="15106" max="15106" width="25.109375" style="185" customWidth="1"/>
    <col min="15107" max="15107" width="10.109375" style="185" customWidth="1"/>
    <col min="15108" max="15108" width="10.5546875" style="185" customWidth="1"/>
    <col min="15109" max="15109" width="10.88671875" style="185" customWidth="1"/>
    <col min="15110" max="15110" width="1.44140625" style="185" customWidth="1"/>
    <col min="15111" max="15360" width="9.109375" style="185"/>
    <col min="15361" max="15361" width="59.33203125" style="185" customWidth="1"/>
    <col min="15362" max="15362" width="25.109375" style="185" customWidth="1"/>
    <col min="15363" max="15363" width="10.109375" style="185" customWidth="1"/>
    <col min="15364" max="15364" width="10.5546875" style="185" customWidth="1"/>
    <col min="15365" max="15365" width="10.88671875" style="185" customWidth="1"/>
    <col min="15366" max="15366" width="1.44140625" style="185" customWidth="1"/>
    <col min="15367" max="15616" width="9.109375" style="185"/>
    <col min="15617" max="15617" width="59.33203125" style="185" customWidth="1"/>
    <col min="15618" max="15618" width="25.109375" style="185" customWidth="1"/>
    <col min="15619" max="15619" width="10.109375" style="185" customWidth="1"/>
    <col min="15620" max="15620" width="10.5546875" style="185" customWidth="1"/>
    <col min="15621" max="15621" width="10.88671875" style="185" customWidth="1"/>
    <col min="15622" max="15622" width="1.44140625" style="185" customWidth="1"/>
    <col min="15623" max="15872" width="9.109375" style="185"/>
    <col min="15873" max="15873" width="59.33203125" style="185" customWidth="1"/>
    <col min="15874" max="15874" width="25.109375" style="185" customWidth="1"/>
    <col min="15875" max="15875" width="10.109375" style="185" customWidth="1"/>
    <col min="15876" max="15876" width="10.5546875" style="185" customWidth="1"/>
    <col min="15877" max="15877" width="10.88671875" style="185" customWidth="1"/>
    <col min="15878" max="15878" width="1.44140625" style="185" customWidth="1"/>
    <col min="15879" max="16128" width="9.109375" style="185"/>
    <col min="16129" max="16129" width="59.33203125" style="185" customWidth="1"/>
    <col min="16130" max="16130" width="25.109375" style="185" customWidth="1"/>
    <col min="16131" max="16131" width="10.109375" style="185" customWidth="1"/>
    <col min="16132" max="16132" width="10.5546875" style="185" customWidth="1"/>
    <col min="16133" max="16133" width="10.88671875" style="185" customWidth="1"/>
    <col min="16134" max="16134" width="1.44140625" style="185" customWidth="1"/>
    <col min="16135" max="16384" width="9.109375" style="185"/>
  </cols>
  <sheetData>
    <row r="5" spans="1:5">
      <c r="A5" s="176"/>
      <c r="B5" s="177"/>
      <c r="C5" s="179"/>
      <c r="D5" s="176"/>
      <c r="E5" s="176"/>
    </row>
    <row r="6" spans="1:5">
      <c r="A6" s="176"/>
      <c r="B6" s="178"/>
      <c r="C6" s="178"/>
      <c r="D6" s="178"/>
      <c r="E6" s="178"/>
    </row>
    <row r="7" spans="1:5">
      <c r="A7" s="176"/>
      <c r="B7" s="178"/>
      <c r="C7" s="178"/>
      <c r="D7" s="178"/>
      <c r="E7" s="178"/>
    </row>
    <row r="8" spans="1:5">
      <c r="A8" s="176"/>
      <c r="B8" s="178"/>
      <c r="C8" s="178"/>
      <c r="D8" s="178"/>
      <c r="E8" s="178"/>
    </row>
    <row r="9" spans="1:5">
      <c r="A9" s="176"/>
      <c r="B9" s="176"/>
      <c r="C9" s="176"/>
      <c r="D9" s="176"/>
      <c r="E9" s="178"/>
    </row>
    <row r="10" spans="1:5">
      <c r="A10" s="176"/>
      <c r="B10" s="176"/>
      <c r="C10" s="176"/>
      <c r="D10" s="176"/>
      <c r="E10" s="178"/>
    </row>
    <row r="11" spans="1:5" ht="46.5" customHeight="1">
      <c r="A11" s="280" t="s">
        <v>745</v>
      </c>
      <c r="B11" s="280"/>
      <c r="C11" s="280"/>
      <c r="D11" s="280"/>
      <c r="E11" s="280"/>
    </row>
    <row r="12" spans="1:5">
      <c r="A12" s="186"/>
      <c r="B12" s="186"/>
      <c r="C12" s="186"/>
      <c r="D12" s="176"/>
      <c r="E12" s="176"/>
    </row>
    <row r="13" spans="1:5">
      <c r="A13" s="176"/>
      <c r="B13" s="176"/>
      <c r="C13" s="176"/>
      <c r="E13" s="187" t="s">
        <v>723</v>
      </c>
    </row>
    <row r="14" spans="1:5" ht="26.4">
      <c r="A14" s="180" t="s">
        <v>477</v>
      </c>
      <c r="B14" s="180" t="s">
        <v>501</v>
      </c>
      <c r="C14" s="180" t="s">
        <v>692</v>
      </c>
      <c r="D14" s="188" t="s">
        <v>476</v>
      </c>
      <c r="E14" s="189" t="s">
        <v>475</v>
      </c>
    </row>
    <row r="15" spans="1:5" ht="21" customHeight="1">
      <c r="A15" s="181" t="s">
        <v>693</v>
      </c>
      <c r="B15" s="182" t="s">
        <v>694</v>
      </c>
      <c r="C15" s="190">
        <f>C16</f>
        <v>13323.239890000081</v>
      </c>
      <c r="D15" s="190">
        <f>D16</f>
        <v>-5627.2303800000036</v>
      </c>
      <c r="E15" s="191">
        <f>D15*100/C15</f>
        <v>-42.236201002607409</v>
      </c>
    </row>
    <row r="16" spans="1:5" ht="21" customHeight="1">
      <c r="A16" s="183" t="s">
        <v>693</v>
      </c>
      <c r="B16" s="184" t="s">
        <v>694</v>
      </c>
      <c r="C16" s="192">
        <f>C17+C27+C22</f>
        <v>13323.239890000081</v>
      </c>
      <c r="D16" s="192">
        <f>D17+D27+D22</f>
        <v>-5627.2303800000036</v>
      </c>
      <c r="E16" s="193">
        <f>D16*100/C16</f>
        <v>-42.236201002607409</v>
      </c>
    </row>
    <row r="17" spans="1:5" ht="23.25" customHeight="1">
      <c r="A17" s="181" t="s">
        <v>695</v>
      </c>
      <c r="B17" s="182" t="s">
        <v>696</v>
      </c>
      <c r="C17" s="190">
        <f>C18-C20</f>
        <v>7108.2209800000001</v>
      </c>
      <c r="D17" s="194">
        <f>D18-D20</f>
        <v>0</v>
      </c>
      <c r="E17" s="191">
        <f>D17*100/C17</f>
        <v>0</v>
      </c>
    </row>
    <row r="18" spans="1:5" ht="33" customHeight="1">
      <c r="A18" s="183" t="s">
        <v>697</v>
      </c>
      <c r="B18" s="184" t="s">
        <v>698</v>
      </c>
      <c r="C18" s="192">
        <f>C19</f>
        <v>7108.2209800000001</v>
      </c>
      <c r="D18" s="195">
        <f>D19</f>
        <v>0</v>
      </c>
      <c r="E18" s="193">
        <f>D18*100/C18</f>
        <v>0</v>
      </c>
    </row>
    <row r="19" spans="1:5" ht="31.5" customHeight="1">
      <c r="A19" s="183" t="s">
        <v>724</v>
      </c>
      <c r="B19" s="184" t="s">
        <v>699</v>
      </c>
      <c r="C19" s="192">
        <v>7108.2209800000001</v>
      </c>
      <c r="D19" s="195">
        <v>0</v>
      </c>
      <c r="E19" s="193">
        <f>D19*100/C19</f>
        <v>0</v>
      </c>
    </row>
    <row r="20" spans="1:5" ht="30.75" customHeight="1">
      <c r="A20" s="183" t="s">
        <v>700</v>
      </c>
      <c r="B20" s="184" t="s">
        <v>701</v>
      </c>
      <c r="C20" s="195">
        <f>C21</f>
        <v>0</v>
      </c>
      <c r="D20" s="195">
        <f>D21</f>
        <v>0</v>
      </c>
      <c r="E20" s="193">
        <v>0</v>
      </c>
    </row>
    <row r="21" spans="1:5" ht="32.25" customHeight="1">
      <c r="A21" s="183" t="s">
        <v>702</v>
      </c>
      <c r="B21" s="184" t="s">
        <v>703</v>
      </c>
      <c r="C21" s="195">
        <v>0</v>
      </c>
      <c r="D21" s="195">
        <v>0</v>
      </c>
      <c r="E21" s="193">
        <v>0</v>
      </c>
    </row>
    <row r="22" spans="1:5" ht="31.5" customHeight="1">
      <c r="A22" s="181" t="s">
        <v>704</v>
      </c>
      <c r="B22" s="182" t="s">
        <v>705</v>
      </c>
      <c r="C22" s="190">
        <f>C23+C25</f>
        <v>-861.45352000000003</v>
      </c>
      <c r="D22" s="190">
        <f>D23+D25</f>
        <v>-157.70616999999999</v>
      </c>
      <c r="E22" s="191">
        <f>D22*100/C22</f>
        <v>18.306985384423292</v>
      </c>
    </row>
    <row r="23" spans="1:5" ht="30" customHeight="1">
      <c r="A23" s="183" t="s">
        <v>706</v>
      </c>
      <c r="B23" s="184" t="s">
        <v>707</v>
      </c>
      <c r="C23" s="184">
        <f>C24</f>
        <v>0</v>
      </c>
      <c r="D23" s="196">
        <f>D24</f>
        <v>0</v>
      </c>
      <c r="E23" s="193">
        <v>0</v>
      </c>
    </row>
    <row r="24" spans="1:5" ht="47.25" customHeight="1">
      <c r="A24" s="183" t="s">
        <v>708</v>
      </c>
      <c r="B24" s="184" t="s">
        <v>725</v>
      </c>
      <c r="C24" s="184">
        <v>0</v>
      </c>
      <c r="D24" s="196">
        <v>0</v>
      </c>
      <c r="E24" s="193">
        <v>0</v>
      </c>
    </row>
    <row r="25" spans="1:5" ht="44.25" customHeight="1">
      <c r="A25" s="183" t="s">
        <v>709</v>
      </c>
      <c r="B25" s="184" t="s">
        <v>710</v>
      </c>
      <c r="C25" s="197">
        <f>C26</f>
        <v>-861.45352000000003</v>
      </c>
      <c r="D25" s="198">
        <f>D26</f>
        <v>-157.70616999999999</v>
      </c>
      <c r="E25" s="193">
        <v>0</v>
      </c>
    </row>
    <row r="26" spans="1:5" ht="45.75" customHeight="1">
      <c r="A26" s="183" t="s">
        <v>711</v>
      </c>
      <c r="B26" s="184" t="s">
        <v>726</v>
      </c>
      <c r="C26" s="197">
        <v>-861.45352000000003</v>
      </c>
      <c r="D26" s="198">
        <v>-157.70616999999999</v>
      </c>
      <c r="E26" s="193">
        <v>0</v>
      </c>
    </row>
    <row r="27" spans="1:5" ht="24.75" customHeight="1">
      <c r="A27" s="181" t="s">
        <v>712</v>
      </c>
      <c r="B27" s="182" t="s">
        <v>713</v>
      </c>
      <c r="C27" s="199">
        <f>C28+C30</f>
        <v>7076.4724300000817</v>
      </c>
      <c r="D27" s="199">
        <f>D28+D30</f>
        <v>-5469.5242100000032</v>
      </c>
      <c r="E27" s="191">
        <v>0</v>
      </c>
    </row>
    <row r="28" spans="1:5" ht="21" customHeight="1">
      <c r="A28" s="183" t="s">
        <v>714</v>
      </c>
      <c r="B28" s="184" t="s">
        <v>715</v>
      </c>
      <c r="C28" s="197">
        <f>C29</f>
        <v>-1113656.3590899999</v>
      </c>
      <c r="D28" s="197">
        <f>D29</f>
        <v>-237119.64477000001</v>
      </c>
      <c r="E28" s="193">
        <v>0</v>
      </c>
    </row>
    <row r="29" spans="1:5" ht="24" customHeight="1">
      <c r="A29" s="183" t="s">
        <v>716</v>
      </c>
      <c r="B29" s="184" t="s">
        <v>717</v>
      </c>
      <c r="C29" s="192">
        <v>-1113656.3590899999</v>
      </c>
      <c r="D29" s="192">
        <v>-237119.64477000001</v>
      </c>
      <c r="E29" s="193">
        <v>0</v>
      </c>
    </row>
    <row r="30" spans="1:5" ht="21" customHeight="1">
      <c r="A30" s="183" t="s">
        <v>718</v>
      </c>
      <c r="B30" s="184" t="s">
        <v>719</v>
      </c>
      <c r="C30" s="192">
        <f>C31</f>
        <v>1120732.83152</v>
      </c>
      <c r="D30" s="192">
        <f>D31</f>
        <v>231650.12056000001</v>
      </c>
      <c r="E30" s="193">
        <v>0</v>
      </c>
    </row>
    <row r="31" spans="1:5" ht="23.25" customHeight="1">
      <c r="A31" s="183" t="s">
        <v>720</v>
      </c>
      <c r="B31" s="184" t="s">
        <v>721</v>
      </c>
      <c r="C31" s="192">
        <v>1120732.83152</v>
      </c>
      <c r="D31" s="192">
        <v>231650.12056000001</v>
      </c>
      <c r="E31" s="193">
        <v>0</v>
      </c>
    </row>
    <row r="32" spans="1:5">
      <c r="A32" s="176"/>
      <c r="B32" s="176"/>
      <c r="C32" s="176"/>
      <c r="D32" s="176"/>
      <c r="E32" s="176"/>
    </row>
    <row r="33" spans="1:5">
      <c r="A33" s="176"/>
      <c r="B33" s="176"/>
      <c r="C33" s="176"/>
      <c r="D33" s="176"/>
      <c r="E33" s="176"/>
    </row>
    <row r="34" spans="1:5">
      <c r="A34" s="176"/>
      <c r="B34" s="176"/>
      <c r="C34" s="176"/>
      <c r="D34" s="176"/>
      <c r="E34" s="176"/>
    </row>
    <row r="35" spans="1:5" s="201" customFormat="1" ht="16.8">
      <c r="A35" s="200" t="s">
        <v>514</v>
      </c>
      <c r="B35" s="200"/>
      <c r="C35" s="200"/>
      <c r="D35" s="281" t="s">
        <v>722</v>
      </c>
      <c r="E35" s="281"/>
    </row>
  </sheetData>
  <mergeCells count="2">
    <mergeCell ref="A11:E11"/>
    <mergeCell ref="D35:E3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прил1</vt:lpstr>
      <vt:lpstr>прил2</vt:lpstr>
      <vt:lpstr>прил 3</vt:lpstr>
      <vt:lpstr>прил4</vt:lpstr>
      <vt:lpstr>прил5</vt:lpstr>
      <vt:lpstr>прил 6</vt:lpstr>
      <vt:lpstr>прил8</vt:lpstr>
      <vt:lpstr>прил7</vt:lpstr>
      <vt:lpstr>'прил 3'!Заголовки_для_печати</vt:lpstr>
      <vt:lpstr>прил1!Заголовки_для_печати</vt:lpstr>
      <vt:lpstr>прил2!Заголовки_для_печати</vt:lpstr>
      <vt:lpstr>прил4!Заголовки_для_печати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Сергей</cp:lastModifiedBy>
  <cp:lastPrinted>2019-04-19T02:25:06Z</cp:lastPrinted>
  <dcterms:created xsi:type="dcterms:W3CDTF">2019-04-05T08:20:40Z</dcterms:created>
  <dcterms:modified xsi:type="dcterms:W3CDTF">2019-11-13T05:27:39Z</dcterms:modified>
</cp:coreProperties>
</file>